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1f40d7590ef26a/_html/htm.bio/gen-mol/"/>
    </mc:Choice>
  </mc:AlternateContent>
  <xr:revisionPtr revIDLastSave="0" documentId="8_{6D71DAF1-D095-4388-B42F-17C844256311}" xr6:coauthVersionLast="47" xr6:coauthVersionMax="47" xr10:uidLastSave="{00000000-0000-0000-0000-000000000000}"/>
  <bookViews>
    <workbookView xWindow="5910" yWindow="2000" windowWidth="28800" windowHeight="18710" activeTab="1"/>
  </bookViews>
  <sheets>
    <sheet name="Hardy-Weinberg" sheetId="6" r:id="rId1"/>
    <sheet name="Frequenztabellen" sheetId="1" r:id="rId2"/>
    <sheet name="Grafik der Frequenzen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6" l="1"/>
  <c r="D8" i="6"/>
  <c r="G9" i="1"/>
  <c r="H9" i="1"/>
  <c r="D9" i="1"/>
  <c r="D11" i="1"/>
  <c r="E11" i="1"/>
  <c r="D14" i="1"/>
  <c r="G7" i="1"/>
  <c r="H7" i="1"/>
  <c r="G8" i="1"/>
  <c r="H8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E9" i="1"/>
  <c r="C10" i="6"/>
  <c r="D10" i="1"/>
  <c r="F14" i="1"/>
  <c r="D10" i="6"/>
  <c r="C9" i="6"/>
  <c r="D7" i="1"/>
  <c r="D8" i="1"/>
  <c r="E14" i="1"/>
  <c r="E10" i="1"/>
  <c r="C6" i="6"/>
  <c r="D6" i="6"/>
  <c r="C7" i="6"/>
  <c r="D7" i="6"/>
  <c r="D9" i="6"/>
  <c r="E8" i="1"/>
  <c r="C14" i="1"/>
  <c r="F15" i="1"/>
  <c r="B14" i="1"/>
  <c r="E7" i="1"/>
  <c r="E15" i="1"/>
  <c r="D15" i="1"/>
  <c r="G14" i="1"/>
  <c r="C15" i="1"/>
  <c r="B15" i="1"/>
  <c r="G15" i="1"/>
  <c r="F16" i="1"/>
  <c r="D16" i="1"/>
  <c r="E16" i="1"/>
  <c r="C16" i="1"/>
  <c r="B16" i="1"/>
  <c r="G16" i="1"/>
  <c r="F17" i="1"/>
  <c r="D17" i="1"/>
  <c r="E17" i="1"/>
  <c r="B17" i="1"/>
  <c r="C17" i="1"/>
  <c r="G17" i="1"/>
  <c r="F18" i="1"/>
  <c r="E18" i="1"/>
  <c r="D18" i="1"/>
  <c r="C18" i="1"/>
  <c r="B18" i="1"/>
  <c r="G18" i="1"/>
  <c r="F19" i="1"/>
  <c r="D19" i="1"/>
  <c r="E19" i="1"/>
  <c r="B19" i="1"/>
  <c r="G19" i="1"/>
  <c r="C19" i="1"/>
  <c r="F20" i="1"/>
  <c r="D20" i="1"/>
  <c r="E20" i="1"/>
  <c r="B20" i="1"/>
  <c r="C20" i="1"/>
  <c r="G20" i="1"/>
  <c r="F21" i="1"/>
  <c r="D21" i="1"/>
  <c r="E21" i="1"/>
  <c r="B21" i="1"/>
  <c r="C21" i="1"/>
  <c r="G21" i="1"/>
  <c r="F22" i="1"/>
  <c r="E22" i="1"/>
  <c r="D22" i="1"/>
  <c r="B22" i="1"/>
  <c r="C22" i="1"/>
  <c r="G22" i="1"/>
  <c r="F23" i="1"/>
  <c r="E23" i="1"/>
  <c r="D23" i="1"/>
  <c r="B23" i="1"/>
  <c r="C23" i="1"/>
  <c r="F24" i="1"/>
  <c r="D24" i="1"/>
  <c r="E24" i="1"/>
  <c r="G23" i="1"/>
  <c r="C24" i="1"/>
  <c r="B24" i="1"/>
  <c r="F25" i="1"/>
  <c r="D25" i="1"/>
  <c r="E25" i="1"/>
  <c r="G24" i="1"/>
  <c r="B25" i="1"/>
  <c r="C25" i="1"/>
  <c r="G25" i="1"/>
  <c r="F26" i="1"/>
  <c r="E26" i="1"/>
  <c r="D26" i="1"/>
  <c r="B26" i="1"/>
  <c r="C26" i="1"/>
  <c r="G26" i="1"/>
  <c r="F27" i="1"/>
  <c r="E27" i="1"/>
  <c r="D27" i="1"/>
  <c r="B27" i="1"/>
  <c r="C27" i="1"/>
  <c r="G27" i="1"/>
  <c r="F28" i="1"/>
  <c r="D28" i="1"/>
  <c r="E28" i="1"/>
  <c r="C28" i="1"/>
  <c r="B28" i="1"/>
  <c r="F29" i="1"/>
  <c r="D29" i="1"/>
  <c r="E29" i="1"/>
  <c r="G28" i="1"/>
  <c r="B29" i="1"/>
  <c r="C29" i="1"/>
  <c r="G29" i="1"/>
  <c r="F30" i="1"/>
  <c r="E30" i="1"/>
  <c r="D30" i="1"/>
  <c r="B30" i="1"/>
  <c r="C30" i="1"/>
  <c r="F31" i="1"/>
  <c r="E31" i="1"/>
  <c r="D31" i="1"/>
  <c r="G30" i="1"/>
  <c r="B31" i="1"/>
  <c r="C31" i="1"/>
  <c r="F32" i="1"/>
  <c r="D32" i="1"/>
  <c r="E32" i="1"/>
  <c r="G31" i="1"/>
  <c r="C32" i="1"/>
  <c r="B32" i="1"/>
  <c r="G32" i="1"/>
  <c r="F33" i="1"/>
  <c r="D33" i="1"/>
  <c r="E33" i="1"/>
  <c r="B33" i="1"/>
  <c r="C33" i="1"/>
  <c r="G33" i="1"/>
  <c r="F34" i="1"/>
  <c r="E34" i="1"/>
  <c r="D34" i="1"/>
  <c r="B34" i="1"/>
  <c r="F35" i="1"/>
  <c r="C34" i="1"/>
  <c r="E35" i="1"/>
  <c r="D35" i="1"/>
  <c r="G34" i="1"/>
  <c r="B35" i="1"/>
  <c r="F36" i="1"/>
  <c r="C35" i="1"/>
  <c r="D36" i="1"/>
  <c r="E36" i="1"/>
  <c r="G35" i="1"/>
  <c r="C36" i="1"/>
  <c r="B36" i="1"/>
  <c r="G36" i="1"/>
  <c r="F37" i="1"/>
  <c r="D37" i="1"/>
  <c r="E37" i="1"/>
  <c r="B37" i="1"/>
  <c r="F38" i="1"/>
  <c r="C37" i="1"/>
  <c r="E38" i="1"/>
  <c r="D38" i="1"/>
  <c r="G37" i="1"/>
  <c r="B38" i="1"/>
  <c r="F39" i="1"/>
  <c r="C38" i="1"/>
  <c r="E39" i="1"/>
  <c r="D39" i="1"/>
  <c r="G38" i="1"/>
  <c r="B39" i="1"/>
  <c r="C39" i="1"/>
  <c r="F40" i="1"/>
  <c r="D40" i="1"/>
  <c r="E40" i="1"/>
  <c r="G39" i="1"/>
  <c r="C40" i="1"/>
  <c r="B40" i="1"/>
  <c r="G40" i="1"/>
  <c r="F41" i="1"/>
  <c r="D41" i="1"/>
  <c r="E41" i="1"/>
  <c r="B41" i="1"/>
  <c r="C41" i="1"/>
  <c r="F42" i="1"/>
  <c r="E42" i="1"/>
  <c r="G41" i="1"/>
  <c r="D42" i="1"/>
  <c r="C42" i="1"/>
  <c r="B42" i="1"/>
  <c r="G42" i="1"/>
  <c r="F43" i="1"/>
  <c r="E43" i="1"/>
  <c r="D43" i="1"/>
  <c r="B43" i="1"/>
  <c r="F44" i="1"/>
  <c r="C43" i="1"/>
  <c r="D44" i="1"/>
  <c r="E44" i="1"/>
  <c r="G43" i="1"/>
  <c r="C44" i="1"/>
  <c r="B44" i="1"/>
  <c r="G44" i="1"/>
  <c r="F45" i="1"/>
  <c r="D45" i="1"/>
  <c r="E45" i="1"/>
  <c r="B45" i="1"/>
  <c r="C45" i="1"/>
  <c r="G45" i="1"/>
  <c r="F46" i="1"/>
  <c r="E46" i="1"/>
  <c r="D46" i="1"/>
  <c r="B46" i="1"/>
  <c r="C46" i="1"/>
  <c r="F47" i="1"/>
  <c r="E47" i="1"/>
  <c r="D47" i="1"/>
  <c r="G46" i="1"/>
  <c r="B47" i="1"/>
  <c r="C47" i="1"/>
  <c r="F48" i="1"/>
  <c r="D48" i="1"/>
  <c r="E48" i="1"/>
  <c r="G47" i="1"/>
  <c r="C48" i="1"/>
  <c r="B48" i="1"/>
  <c r="G48" i="1"/>
  <c r="F49" i="1"/>
  <c r="D49" i="1"/>
  <c r="E49" i="1"/>
  <c r="B49" i="1"/>
  <c r="C49" i="1"/>
  <c r="G49" i="1"/>
  <c r="F50" i="1"/>
  <c r="E50" i="1"/>
  <c r="D50" i="1"/>
  <c r="B50" i="1"/>
  <c r="C50" i="1"/>
  <c r="F51" i="1"/>
  <c r="E51" i="1"/>
  <c r="D51" i="1"/>
  <c r="G50" i="1"/>
  <c r="B51" i="1"/>
  <c r="C51" i="1"/>
  <c r="F52" i="1"/>
  <c r="D52" i="1"/>
  <c r="E52" i="1"/>
  <c r="G51" i="1"/>
  <c r="C52" i="1"/>
  <c r="B52" i="1"/>
  <c r="G52" i="1"/>
  <c r="F53" i="1"/>
  <c r="D53" i="1"/>
  <c r="E53" i="1"/>
  <c r="B53" i="1"/>
  <c r="C53" i="1"/>
  <c r="G53" i="1"/>
  <c r="F54" i="1"/>
  <c r="E54" i="1"/>
  <c r="D54" i="1"/>
  <c r="B54" i="1"/>
  <c r="C54" i="1"/>
  <c r="F55" i="1"/>
  <c r="E55" i="1"/>
  <c r="G54" i="1"/>
  <c r="D55" i="1"/>
  <c r="B55" i="1"/>
  <c r="C55" i="1"/>
  <c r="F56" i="1"/>
  <c r="D56" i="1"/>
  <c r="E56" i="1"/>
  <c r="G55" i="1"/>
  <c r="C56" i="1"/>
  <c r="B56" i="1"/>
  <c r="G56" i="1"/>
  <c r="F57" i="1"/>
  <c r="D57" i="1"/>
  <c r="E57" i="1"/>
  <c r="B57" i="1"/>
  <c r="C57" i="1"/>
  <c r="G57" i="1"/>
  <c r="F58" i="1"/>
  <c r="E58" i="1"/>
  <c r="D58" i="1"/>
  <c r="B58" i="1"/>
  <c r="C58" i="1"/>
  <c r="F59" i="1"/>
  <c r="E59" i="1"/>
  <c r="D59" i="1"/>
  <c r="G58" i="1"/>
  <c r="B59" i="1"/>
  <c r="C59" i="1"/>
  <c r="F60" i="1"/>
  <c r="D60" i="1"/>
  <c r="E60" i="1"/>
  <c r="G59" i="1"/>
  <c r="C60" i="1"/>
  <c r="B60" i="1"/>
  <c r="G60" i="1"/>
  <c r="F61" i="1"/>
  <c r="D61" i="1"/>
  <c r="E61" i="1"/>
  <c r="B61" i="1"/>
  <c r="C61" i="1"/>
  <c r="G61" i="1"/>
  <c r="F62" i="1"/>
  <c r="E62" i="1"/>
  <c r="D62" i="1"/>
  <c r="B62" i="1"/>
  <c r="C62" i="1"/>
  <c r="F63" i="1"/>
  <c r="E63" i="1"/>
  <c r="D63" i="1"/>
  <c r="G62" i="1"/>
  <c r="B63" i="1"/>
  <c r="C63" i="1"/>
  <c r="G63" i="1"/>
  <c r="F64" i="1"/>
  <c r="D64" i="1"/>
  <c r="E64" i="1"/>
  <c r="C64" i="1"/>
  <c r="B64" i="1"/>
  <c r="G64" i="1"/>
  <c r="F65" i="1"/>
  <c r="D65" i="1"/>
  <c r="E65" i="1"/>
  <c r="B65" i="1"/>
  <c r="C65" i="1"/>
  <c r="G65" i="1"/>
  <c r="F66" i="1"/>
  <c r="E66" i="1"/>
  <c r="D66" i="1"/>
  <c r="B66" i="1"/>
  <c r="C66" i="1"/>
  <c r="G66" i="1"/>
  <c r="F67" i="1"/>
  <c r="E67" i="1"/>
  <c r="D67" i="1"/>
  <c r="B67" i="1"/>
  <c r="C67" i="1"/>
  <c r="F68" i="1"/>
  <c r="D68" i="1"/>
  <c r="E68" i="1"/>
  <c r="G67" i="1"/>
  <c r="C68" i="1"/>
  <c r="B68" i="1"/>
  <c r="G68" i="1"/>
  <c r="F69" i="1"/>
  <c r="D69" i="1"/>
  <c r="E69" i="1"/>
  <c r="B69" i="1"/>
  <c r="C69" i="1"/>
  <c r="G69" i="1"/>
  <c r="F70" i="1"/>
  <c r="E70" i="1"/>
  <c r="D70" i="1"/>
  <c r="B70" i="1"/>
  <c r="C70" i="1"/>
  <c r="F71" i="1"/>
  <c r="E71" i="1"/>
  <c r="D71" i="1"/>
  <c r="G70" i="1"/>
  <c r="B71" i="1"/>
  <c r="C71" i="1"/>
  <c r="F72" i="1"/>
  <c r="D72" i="1"/>
  <c r="E72" i="1"/>
  <c r="G71" i="1"/>
  <c r="C72" i="1"/>
  <c r="B72" i="1"/>
  <c r="G72" i="1"/>
  <c r="F73" i="1"/>
  <c r="D73" i="1"/>
  <c r="E73" i="1"/>
  <c r="B73" i="1"/>
  <c r="C73" i="1"/>
  <c r="G73" i="1"/>
  <c r="F74" i="1"/>
  <c r="E74" i="1"/>
  <c r="D74" i="1"/>
  <c r="B74" i="1"/>
  <c r="C74" i="1"/>
  <c r="F75" i="1"/>
  <c r="E75" i="1"/>
  <c r="D75" i="1"/>
  <c r="G74" i="1"/>
  <c r="B75" i="1"/>
  <c r="C75" i="1"/>
  <c r="F76" i="1"/>
  <c r="D76" i="1"/>
  <c r="E76" i="1"/>
  <c r="G75" i="1"/>
  <c r="C76" i="1"/>
  <c r="B76" i="1"/>
  <c r="G76" i="1"/>
  <c r="F77" i="1"/>
  <c r="D77" i="1"/>
  <c r="E77" i="1"/>
  <c r="B77" i="1"/>
  <c r="C77" i="1"/>
  <c r="G77" i="1"/>
  <c r="F78" i="1"/>
  <c r="E78" i="1"/>
  <c r="D78" i="1"/>
  <c r="B78" i="1"/>
  <c r="C78" i="1"/>
  <c r="F79" i="1"/>
  <c r="E79" i="1"/>
  <c r="D79" i="1"/>
  <c r="G78" i="1"/>
  <c r="B79" i="1"/>
  <c r="C79" i="1"/>
  <c r="F80" i="1"/>
  <c r="D80" i="1"/>
  <c r="E80" i="1"/>
  <c r="G79" i="1"/>
  <c r="C80" i="1"/>
  <c r="B80" i="1"/>
  <c r="G80" i="1"/>
  <c r="F81" i="1"/>
  <c r="D81" i="1"/>
  <c r="E81" i="1"/>
  <c r="B81" i="1"/>
  <c r="C81" i="1"/>
  <c r="G81" i="1"/>
  <c r="F82" i="1"/>
  <c r="E82" i="1"/>
  <c r="D82" i="1"/>
  <c r="B82" i="1"/>
  <c r="C82" i="1"/>
  <c r="F83" i="1"/>
  <c r="E83" i="1"/>
  <c r="D83" i="1"/>
  <c r="G82" i="1"/>
  <c r="B83" i="1"/>
  <c r="C83" i="1"/>
  <c r="F84" i="1"/>
  <c r="D84" i="1"/>
  <c r="E84" i="1"/>
  <c r="G83" i="1"/>
  <c r="C84" i="1"/>
  <c r="B84" i="1"/>
  <c r="G84" i="1"/>
  <c r="F85" i="1"/>
  <c r="D85" i="1"/>
  <c r="E85" i="1"/>
  <c r="B85" i="1"/>
  <c r="C85" i="1"/>
  <c r="G85" i="1"/>
  <c r="F86" i="1"/>
  <c r="E86" i="1"/>
  <c r="D86" i="1"/>
  <c r="B86" i="1"/>
  <c r="C86" i="1"/>
  <c r="F87" i="1"/>
  <c r="E87" i="1"/>
  <c r="D87" i="1"/>
  <c r="G86" i="1"/>
  <c r="B87" i="1"/>
  <c r="C87" i="1"/>
  <c r="F88" i="1"/>
  <c r="D88" i="1"/>
  <c r="E88" i="1"/>
  <c r="G87" i="1"/>
  <c r="C88" i="1"/>
  <c r="B88" i="1"/>
  <c r="G88" i="1"/>
  <c r="F89" i="1"/>
  <c r="D89" i="1"/>
  <c r="E89" i="1"/>
  <c r="B89" i="1"/>
  <c r="C89" i="1"/>
  <c r="G89" i="1"/>
</calcChain>
</file>

<file path=xl/comments1.xml><?xml version="1.0" encoding="utf-8"?>
<comments xmlns="http://schemas.openxmlformats.org/spreadsheetml/2006/main">
  <authors>
    <author>Rudolf Öller</author>
  </authors>
  <commentList>
    <comment ref="C5" authorId="0" shapeId="0">
      <text>
        <r>
          <rPr>
            <sz val="8"/>
            <color indexed="81"/>
            <rFont val="Tahoma"/>
          </rPr>
          <t xml:space="preserve">Werte unter 0 und über 1 werden auf 0 oder 1 korrigiert.
</t>
        </r>
      </text>
    </comment>
  </commentList>
</comments>
</file>

<file path=xl/comments2.xml><?xml version="1.0" encoding="utf-8"?>
<comments xmlns="http://schemas.openxmlformats.org/spreadsheetml/2006/main">
  <authors>
    <author>Rudolf Öller</author>
  </authors>
  <commentList>
    <comment ref="D5" authorId="0" shapeId="0">
      <text>
        <r>
          <rPr>
            <sz val="8"/>
            <color indexed="81"/>
            <rFont val="Tahoma"/>
          </rPr>
          <t xml:space="preserve">Der eingegebene Wert muss mindestens 0 und darf höchstens 1 sein. Die eingegebenen Werte werden automatisch korrigiert. 
</t>
        </r>
      </text>
    </comment>
    <comment ref="L7" authorId="0" shapeId="0">
      <text>
        <r>
          <rPr>
            <sz val="8"/>
            <color indexed="81"/>
            <rFont val="Tahoma"/>
          </rPr>
          <t xml:space="preserve">Der eingegebene Wert muss mindestens 0 und darf höchstens 1 sein. 
Der eingegebene Wert wird rechts 
automatisch korrigiert. 
</t>
        </r>
      </text>
    </comment>
    <comment ref="L8" authorId="0" shapeId="0">
      <text>
        <r>
          <rPr>
            <sz val="8"/>
            <color indexed="81"/>
            <rFont val="Tahoma"/>
          </rPr>
          <t xml:space="preserve">Der eingegebene Wert muss mindestens 0 und darf höchstens 1 sein. 
Der eingegebene Wert wird rechts automatisch korrigiert. 
</t>
        </r>
      </text>
    </comment>
    <comment ref="L9" authorId="0" shapeId="0">
      <text>
        <r>
          <rPr>
            <sz val="8"/>
            <color indexed="81"/>
            <rFont val="Tahoma"/>
          </rPr>
          <t xml:space="preserve">Der eingegebene Wert muss mindestens 0 und darf höchstens 1 sein. 
Der eingegebene Wert wird rechts automatisch korrigiert. 
</t>
        </r>
      </text>
    </comment>
  </commentList>
</comments>
</file>

<file path=xl/sharedStrings.xml><?xml version="1.0" encoding="utf-8"?>
<sst xmlns="http://schemas.openxmlformats.org/spreadsheetml/2006/main" count="53" uniqueCount="38">
  <si>
    <t>p² + 2pq + q² =1</t>
  </si>
  <si>
    <t>p²(AA)</t>
  </si>
  <si>
    <t>2pq(Aa)</t>
  </si>
  <si>
    <t>q²(aa)</t>
  </si>
  <si>
    <t>p(A)</t>
  </si>
  <si>
    <t>q(a)</t>
  </si>
  <si>
    <t>Generation</t>
  </si>
  <si>
    <t>p² (AA)</t>
  </si>
  <si>
    <t>2pq (Aa)</t>
  </si>
  <si>
    <t>q² (aa)</t>
  </si>
  <si>
    <t>p (A)</t>
  </si>
  <si>
    <t>q (a)</t>
  </si>
  <si>
    <t>SELEKTIONSMODELL basierend auf dem Hardy Weinberg-Gesetz</t>
  </si>
  <si>
    <r>
      <t>Die eingegebenen Werte für q</t>
    </r>
    <r>
      <rPr>
        <vertAlign val="subscript"/>
        <sz val="9"/>
        <rFont val="Tahoma"/>
        <family val="2"/>
      </rPr>
      <t>0</t>
    </r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 xml:space="preserve"> und s müssen &gt;=0 oder &lt;=1 sein</t>
    </r>
  </si>
  <si>
    <t>%</t>
  </si>
  <si>
    <t>Frequenzen</t>
  </si>
  <si>
    <t>in Prozent</t>
  </si>
  <si>
    <r>
      <t>q</t>
    </r>
    <r>
      <rPr>
        <b/>
        <vertAlign val="subscript"/>
        <sz val="10"/>
        <rFont val="Tahoma"/>
        <family val="2"/>
      </rPr>
      <t>0</t>
    </r>
    <r>
      <rPr>
        <b/>
        <sz val="10"/>
        <rFont val="Tahoma"/>
        <family val="2"/>
      </rPr>
      <t xml:space="preserve">² (aa) </t>
    </r>
    <r>
      <rPr>
        <b/>
        <u/>
        <sz val="10"/>
        <rFont val="Tahoma"/>
        <family val="2"/>
      </rPr>
      <t>hier</t>
    </r>
    <r>
      <rPr>
        <b/>
        <sz val="10"/>
        <rFont val="Tahoma"/>
        <family val="2"/>
      </rPr>
      <t xml:space="preserve"> eingeben </t>
    </r>
    <r>
      <rPr>
        <b/>
        <sz val="10"/>
        <rFont val="Wingdings"/>
        <charset val="2"/>
      </rPr>
      <t>è è</t>
    </r>
  </si>
  <si>
    <t>Genotypen:</t>
  </si>
  <si>
    <t>Allele:</t>
  </si>
  <si>
    <t>Berechnung der Frequenzen der Folgegenerationen</t>
  </si>
  <si>
    <r>
      <t>Fitnesszahlen W</t>
    </r>
    <r>
      <rPr>
        <b/>
        <vertAlign val="subscript"/>
        <sz val="10"/>
        <rFont val="Tahoma"/>
        <family val="2"/>
      </rPr>
      <t>1</t>
    </r>
    <r>
      <rPr>
        <b/>
        <sz val="10"/>
        <rFont val="Tahoma"/>
        <family val="2"/>
      </rPr>
      <t xml:space="preserve"> bis W</t>
    </r>
    <r>
      <rPr>
        <b/>
        <vertAlign val="subscript"/>
        <sz val="10"/>
        <rFont val="Tahoma"/>
        <family val="2"/>
      </rPr>
      <t>3</t>
    </r>
    <r>
      <rPr>
        <b/>
        <sz val="10"/>
        <rFont val="Tahoma"/>
        <family val="2"/>
      </rPr>
      <t xml:space="preserve"> </t>
    </r>
    <r>
      <rPr>
        <b/>
        <u/>
        <sz val="10"/>
        <rFont val="Tahoma"/>
        <family val="2"/>
      </rPr>
      <t>hier</t>
    </r>
    <r>
      <rPr>
        <b/>
        <sz val="10"/>
        <rFont val="Tahoma"/>
        <family val="2"/>
      </rPr>
      <t xml:space="preserve"> eingeben: </t>
    </r>
    <r>
      <rPr>
        <b/>
        <sz val="10"/>
        <rFont val="Wingdings"/>
        <charset val="2"/>
      </rPr>
      <t>ê ê</t>
    </r>
  </si>
  <si>
    <r>
      <t xml:space="preserve">Fitnesszahl </t>
    </r>
    <r>
      <rPr>
        <b/>
        <sz val="10"/>
        <rFont val="Tahoma"/>
        <family val="2"/>
      </rPr>
      <t>W</t>
    </r>
    <r>
      <rPr>
        <b/>
        <vertAlign val="subscript"/>
        <sz val="10"/>
        <rFont val="Tahoma"/>
        <family val="2"/>
      </rPr>
      <t>1</t>
    </r>
    <r>
      <rPr>
        <b/>
        <sz val="10"/>
        <rFont val="Tahoma"/>
        <family val="2"/>
      </rPr>
      <t xml:space="preserve"> (AA)</t>
    </r>
    <r>
      <rPr>
        <sz val="10"/>
        <rFont val="Tahoma"/>
        <family val="2"/>
      </rPr>
      <t xml:space="preserve">: </t>
    </r>
  </si>
  <si>
    <r>
      <t xml:space="preserve">Fitnesszahl </t>
    </r>
    <r>
      <rPr>
        <b/>
        <sz val="10"/>
        <rFont val="Tahoma"/>
        <family val="2"/>
      </rPr>
      <t>W</t>
    </r>
    <r>
      <rPr>
        <b/>
        <vertAlign val="subscript"/>
        <sz val="10"/>
        <rFont val="Tahoma"/>
        <family val="2"/>
      </rPr>
      <t>2</t>
    </r>
    <r>
      <rPr>
        <b/>
        <sz val="10"/>
        <rFont val="Tahoma"/>
        <family val="2"/>
      </rPr>
      <t xml:space="preserve"> (Aa)</t>
    </r>
    <r>
      <rPr>
        <sz val="10"/>
        <rFont val="Tahoma"/>
        <family val="2"/>
      </rPr>
      <t xml:space="preserve">: </t>
    </r>
  </si>
  <si>
    <t>W (korrigiert)</t>
  </si>
  <si>
    <r>
      <t xml:space="preserve">Fitnesszahl </t>
    </r>
    <r>
      <rPr>
        <b/>
        <sz val="10"/>
        <rFont val="Tahoma"/>
        <family val="2"/>
      </rPr>
      <t>W</t>
    </r>
    <r>
      <rPr>
        <b/>
        <vertAlign val="subscript"/>
        <sz val="10"/>
        <rFont val="Tahoma"/>
        <family val="2"/>
      </rPr>
      <t>3</t>
    </r>
    <r>
      <rPr>
        <b/>
        <sz val="10"/>
        <rFont val="Tahoma"/>
        <family val="2"/>
      </rPr>
      <t xml:space="preserve"> (aa)</t>
    </r>
    <r>
      <rPr>
        <sz val="10"/>
        <rFont val="Tahoma"/>
        <family val="2"/>
      </rPr>
      <t xml:space="preserve">: </t>
    </r>
  </si>
  <si>
    <t>W-Eingabe:</t>
  </si>
  <si>
    <t>Selektion s</t>
  </si>
  <si>
    <t>èè</t>
  </si>
  <si>
    <r>
      <t>p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+2pq</t>
    </r>
  </si>
  <si>
    <r>
      <t xml:space="preserve">Die Häufigkeit des Allels </t>
    </r>
    <r>
      <rPr>
        <b/>
        <sz val="10"/>
        <rFont val="Arial"/>
        <family val="2"/>
      </rPr>
      <t>a ist q</t>
    </r>
  </si>
  <si>
    <r>
      <t xml:space="preserve">Die Häufigkeit des Allels </t>
    </r>
    <r>
      <rPr>
        <b/>
        <sz val="10"/>
        <rFont val="Arial"/>
        <family val="2"/>
      </rPr>
      <t>A ist p</t>
    </r>
  </si>
  <si>
    <r>
      <t xml:space="preserve">Die Häufigkeit des Genotyps </t>
    </r>
    <r>
      <rPr>
        <b/>
        <sz val="10"/>
        <rFont val="Arial"/>
        <family val="2"/>
      </rPr>
      <t>aa ist q²</t>
    </r>
  </si>
  <si>
    <r>
      <t xml:space="preserve">Die Häufigkeit des Genotyps </t>
    </r>
    <r>
      <rPr>
        <b/>
        <sz val="10"/>
        <rFont val="Arial"/>
        <family val="2"/>
      </rPr>
      <t>Aa ist 2pq</t>
    </r>
  </si>
  <si>
    <r>
      <t xml:space="preserve">Die Häufigkeit des Genotyps </t>
    </r>
    <r>
      <rPr>
        <b/>
        <sz val="10"/>
        <rFont val="Arial"/>
        <family val="2"/>
      </rPr>
      <t>AA ist p²</t>
    </r>
    <r>
      <rPr>
        <sz val="10"/>
        <rFont val="Arial"/>
      </rPr>
      <t xml:space="preserve"> </t>
    </r>
  </si>
  <si>
    <t xml:space="preserve">Hier q²(aa) eingeben: </t>
  </si>
  <si>
    <t>Die eingegebenen Werte müssen &gt;=0 oder &lt;=1 sein</t>
  </si>
  <si>
    <t>HARDY WEINBERG-GESETZ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</si>
</sst>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000"/>
  </numFmts>
  <fonts count="1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Arial"/>
    </font>
    <font>
      <sz val="10"/>
      <name val="Tahoma"/>
      <family val="2"/>
    </font>
    <font>
      <b/>
      <vertAlign val="subscript"/>
      <sz val="10"/>
      <name val="Tahoma"/>
      <family val="2"/>
    </font>
    <font>
      <sz val="8"/>
      <color indexed="81"/>
      <name val="Tahoma"/>
    </font>
    <font>
      <sz val="9"/>
      <name val="Tahoma"/>
      <family val="2"/>
    </font>
    <font>
      <vertAlign val="subscript"/>
      <sz val="9"/>
      <name val="Tahoma"/>
      <family val="2"/>
    </font>
    <font>
      <vertAlign val="superscript"/>
      <sz val="9"/>
      <name val="Tahoma"/>
      <family val="2"/>
    </font>
    <font>
      <sz val="10"/>
      <name val="Wingdings"/>
      <charset val="2"/>
    </font>
    <font>
      <b/>
      <u/>
      <sz val="10"/>
      <name val="Tahoma"/>
      <family val="2"/>
    </font>
    <font>
      <b/>
      <sz val="10"/>
      <name val="Wingdings"/>
      <charset val="2"/>
    </font>
    <font>
      <sz val="10"/>
      <name val="Arial Narrow"/>
      <family val="2"/>
    </font>
    <font>
      <sz val="9"/>
      <name val="Arial Narrow"/>
      <family val="2"/>
    </font>
    <font>
      <sz val="9"/>
      <color indexed="16"/>
      <name val="Arial Narrow"/>
      <family val="2"/>
    </font>
    <font>
      <vertAlign val="superscript"/>
      <sz val="10"/>
      <name val="Arial"/>
      <family val="2"/>
    </font>
    <font>
      <sz val="10"/>
      <color indexed="8"/>
      <name val="Tahoma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52"/>
      </left>
      <right/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47"/>
      </left>
      <right/>
      <top style="thin">
        <color indexed="47"/>
      </top>
      <bottom style="thin">
        <color indexed="47"/>
      </bottom>
      <diagonal/>
    </border>
    <border>
      <left/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thin">
        <color indexed="51"/>
      </left>
      <right style="thin">
        <color indexed="50"/>
      </right>
      <top style="thin">
        <color indexed="51"/>
      </top>
      <bottom style="thin">
        <color indexed="51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 style="thin">
        <color indexed="50"/>
      </left>
      <right style="thin">
        <color indexed="50"/>
      </right>
      <top style="thin">
        <color indexed="51"/>
      </top>
      <bottom style="thin">
        <color indexed="51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50"/>
      </left>
      <right/>
      <top style="thin">
        <color indexed="51"/>
      </top>
      <bottom style="thin">
        <color indexed="51"/>
      </bottom>
      <diagonal/>
    </border>
    <border>
      <left style="medium">
        <color indexed="51"/>
      </left>
      <right style="medium">
        <color indexed="51"/>
      </right>
      <top/>
      <bottom style="medium">
        <color indexed="51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/>
      <bottom style="thin">
        <color indexed="4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/>
    <xf numFmtId="0" fontId="1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0" fontId="8" fillId="0" borderId="0" xfId="0" applyFont="1"/>
    <xf numFmtId="0" fontId="0" fillId="2" borderId="2" xfId="0" applyFill="1" applyBorder="1"/>
    <xf numFmtId="0" fontId="0" fillId="2" borderId="3" xfId="0" applyFill="1" applyBorder="1"/>
    <xf numFmtId="49" fontId="5" fillId="3" borderId="6" xfId="0" applyNumberFormat="1" applyFon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5" fillId="4" borderId="6" xfId="0" applyNumberFormat="1" applyFont="1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170" fontId="0" fillId="0" borderId="0" xfId="0" applyNumberFormat="1"/>
    <xf numFmtId="1" fontId="0" fillId="0" borderId="0" xfId="0" applyNumberFormat="1"/>
    <xf numFmtId="0" fontId="2" fillId="0" borderId="0" xfId="0" applyFont="1"/>
    <xf numFmtId="0" fontId="0" fillId="0" borderId="0" xfId="0" applyFill="1"/>
    <xf numFmtId="0" fontId="0" fillId="0" borderId="7" xfId="0" applyBorder="1"/>
    <xf numFmtId="0" fontId="3" fillId="0" borderId="7" xfId="0" applyFont="1" applyFill="1" applyBorder="1"/>
    <xf numFmtId="0" fontId="5" fillId="0" borderId="8" xfId="0" applyFont="1" applyBorder="1"/>
    <xf numFmtId="0" fontId="0" fillId="0" borderId="9" xfId="0" applyBorder="1"/>
    <xf numFmtId="2" fontId="5" fillId="5" borderId="10" xfId="0" applyNumberFormat="1" applyFont="1" applyFill="1" applyBorder="1"/>
    <xf numFmtId="0" fontId="5" fillId="0" borderId="7" xfId="0" applyFont="1" applyFill="1" applyBorder="1"/>
    <xf numFmtId="49" fontId="3" fillId="2" borderId="11" xfId="0" applyNumberFormat="1" applyFont="1" applyFill="1" applyBorder="1"/>
    <xf numFmtId="49" fontId="5" fillId="2" borderId="11" xfId="0" applyNumberFormat="1" applyFont="1" applyFill="1" applyBorder="1"/>
    <xf numFmtId="0" fontId="0" fillId="2" borderId="11" xfId="0" applyFill="1" applyBorder="1"/>
    <xf numFmtId="0" fontId="3" fillId="2" borderId="12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5" fillId="0" borderId="0" xfId="0" applyFont="1" applyBorder="1"/>
    <xf numFmtId="0" fontId="14" fillId="0" borderId="0" xfId="0" applyFont="1"/>
    <xf numFmtId="0" fontId="15" fillId="0" borderId="0" xfId="0" applyFont="1"/>
    <xf numFmtId="0" fontId="14" fillId="0" borderId="0" xfId="0" applyFont="1" applyFill="1"/>
    <xf numFmtId="2" fontId="3" fillId="6" borderId="15" xfId="0" applyNumberFormat="1" applyFont="1" applyFill="1" applyBorder="1"/>
    <xf numFmtId="170" fontId="3" fillId="6" borderId="16" xfId="0" applyNumberFormat="1" applyFont="1" applyFill="1" applyBorder="1"/>
    <xf numFmtId="0" fontId="11" fillId="0" borderId="0" xfId="0" applyFont="1"/>
    <xf numFmtId="0" fontId="0" fillId="2" borderId="17" xfId="0" applyFill="1" applyBorder="1"/>
    <xf numFmtId="2" fontId="3" fillId="6" borderId="18" xfId="0" applyNumberFormat="1" applyFont="1" applyFill="1" applyBorder="1"/>
    <xf numFmtId="0" fontId="16" fillId="0" borderId="19" xfId="0" applyFont="1" applyBorder="1"/>
    <xf numFmtId="0" fontId="0" fillId="2" borderId="19" xfId="0" applyFill="1" applyBorder="1"/>
    <xf numFmtId="2" fontId="5" fillId="5" borderId="7" xfId="0" applyNumberFormat="1" applyFont="1" applyFill="1" applyBorder="1"/>
    <xf numFmtId="0" fontId="5" fillId="0" borderId="20" xfId="0" applyFont="1" applyBorder="1"/>
    <xf numFmtId="0" fontId="5" fillId="0" borderId="21" xfId="0" applyFont="1" applyBorder="1"/>
    <xf numFmtId="170" fontId="5" fillId="6" borderId="7" xfId="0" applyNumberFormat="1" applyFont="1" applyFill="1" applyBorder="1"/>
    <xf numFmtId="2" fontId="5" fillId="2" borderId="22" xfId="0" applyNumberFormat="1" applyFont="1" applyFill="1" applyBorder="1"/>
    <xf numFmtId="170" fontId="5" fillId="4" borderId="22" xfId="0" applyNumberFormat="1" applyFont="1" applyFill="1" applyBorder="1"/>
    <xf numFmtId="0" fontId="3" fillId="0" borderId="0" xfId="0" applyFont="1"/>
    <xf numFmtId="170" fontId="5" fillId="4" borderId="23" xfId="0" applyNumberFormat="1" applyFont="1" applyFill="1" applyBorder="1"/>
    <xf numFmtId="170" fontId="5" fillId="7" borderId="15" xfId="0" applyNumberFormat="1" applyFont="1" applyFill="1" applyBorder="1" applyProtection="1">
      <protection locked="0"/>
    </xf>
    <xf numFmtId="49" fontId="5" fillId="2" borderId="0" xfId="0" applyNumberFormat="1" applyFont="1" applyFill="1"/>
    <xf numFmtId="49" fontId="3" fillId="2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de-AT"/>
              <a:t>Genotypfrequenzen</a:t>
            </a:r>
          </a:p>
        </c:rich>
      </c:tx>
      <c:layout>
        <c:manualLayout>
          <c:xMode val="edge"/>
          <c:yMode val="edge"/>
          <c:x val="0.30236794171220399"/>
          <c:y val="9.842519685039370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132979321857977"/>
          <c:y val="0.44488317260695842"/>
          <c:w val="0.36429888695839335"/>
          <c:h val="0.3110245189022098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993300" mc:Ignorable="a14" a14:legacySpreadsheetColorIndex="60"/>
                  </a:gs>
                  <a:gs pos="100000">
                    <a:srgbClr xmlns:mc="http://schemas.openxmlformats.org/markup-compatibility/2006" xmlns:a14="http://schemas.microsoft.com/office/drawing/2010/main" val="471800" mc:Ignorable="a14" a14:legacySpreadsheetColorIndex="6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F65-40C3-81FC-F5717BFED987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9900" mc:Ignorable="a14" a14:legacySpreadsheetColorIndex="52"/>
                  </a:gs>
                  <a:gs pos="100000">
                    <a:srgbClr xmlns:mc="http://schemas.openxmlformats.org/markup-compatibility/2006" xmlns:a14="http://schemas.microsoft.com/office/drawing/2010/main" val="764700" mc:Ignorable="a14" a14:legacySpreadsheetColorIndex="52">
                      <a:gamma/>
                      <a:shade val="46275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65-40C3-81FC-F5717BFED987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FFFF00" mc:Ignorable="a14" a14:legacySpreadsheetColorIndex="13"/>
                  </a:gs>
                  <a:gs pos="100000">
                    <a:srgbClr xmlns:mc="http://schemas.openxmlformats.org/markup-compatibility/2006" xmlns:a14="http://schemas.microsoft.com/office/drawing/2010/main" val="767600" mc:Ignorable="a14" a14:legacySpreadsheetColorIndex="13">
                      <a:gamma/>
                      <a:shade val="46275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F65-40C3-81FC-F5717BFED987}"/>
              </c:ext>
            </c:extLst>
          </c:dPt>
          <c:dLbls>
            <c:dLbl>
              <c:idx val="0"/>
              <c:spPr>
                <a:noFill/>
                <a:ln w="3175">
                  <a:solidFill>
                    <a:srgbClr val="00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65-40C3-81FC-F5717BFED987}"/>
                </c:ext>
              </c:extLst>
            </c:dLbl>
            <c:dLbl>
              <c:idx val="1"/>
              <c:spPr>
                <a:noFill/>
                <a:ln w="3175">
                  <a:solidFill>
                    <a:srgbClr val="00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65-40C3-81FC-F5717BFED987}"/>
                </c:ext>
              </c:extLst>
            </c:dLbl>
            <c:dLbl>
              <c:idx val="2"/>
              <c:spPr>
                <a:noFill/>
                <a:ln w="3175">
                  <a:solidFill>
                    <a:srgbClr val="00FFFF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65-40C3-81FC-F5717BFED9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'Hardy-Weinberg'!$B$6:$B$8</c:f>
              <c:strCache>
                <c:ptCount val="3"/>
                <c:pt idx="0">
                  <c:v>p²(AA)</c:v>
                </c:pt>
                <c:pt idx="1">
                  <c:v>2pq(Aa)</c:v>
                </c:pt>
                <c:pt idx="2">
                  <c:v>q²(aa)</c:v>
                </c:pt>
              </c:strCache>
            </c:strRef>
          </c:cat>
          <c:val>
            <c:numRef>
              <c:f>'Hardy-Weinberg'!$C$6:$C$8</c:f>
              <c:numCache>
                <c:formatCode>0.0000</c:formatCode>
                <c:ptCount val="3"/>
                <c:pt idx="0">
                  <c:v>0.13508893593264826</c:v>
                </c:pt>
                <c:pt idx="1">
                  <c:v>0.46491106406735172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65-40C3-81FC-F5717BFED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781449449966291"/>
          <c:y val="0.40551305102610208"/>
          <c:w val="0.97632086972734955"/>
          <c:h val="0.755907991815983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FF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200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de-AT"/>
              <a:t>Allelfrequenzen</a:t>
            </a:r>
          </a:p>
        </c:rich>
      </c:tx>
      <c:layout>
        <c:manualLayout>
          <c:xMode val="edge"/>
          <c:yMode val="edge"/>
          <c:x val="0.33759124087591241"/>
          <c:y val="6.995884773662551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372262773722628"/>
          <c:y val="0.45267535191951991"/>
          <c:w val="0.33394160583941607"/>
          <c:h val="0.2962965939836857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80" mc:Ignorable="a14" a14:legacySpreadsheetColorIndex="18"/>
                  </a:gs>
                  <a:gs pos="100000">
                    <a:srgbClr xmlns:mc="http://schemas.openxmlformats.org/markup-compatibility/2006" xmlns:a14="http://schemas.microsoft.com/office/drawing/2010/main" val="00003B" mc:Ignorable="a14" a14:legacySpreadsheetColorIndex="18">
                      <a:gamma/>
                      <a:shade val="46275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7F5-4114-AA9B-7488B24F95B0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3366FF" mc:Ignorable="a14" a14:legacySpreadsheetColorIndex="48"/>
                  </a:gs>
                  <a:gs pos="100000">
                    <a:srgbClr xmlns:mc="http://schemas.openxmlformats.org/markup-compatibility/2006" xmlns:a14="http://schemas.microsoft.com/office/drawing/2010/main" val="182F76" mc:Ignorable="a14" a14:legacySpreadsheetColorIndex="48">
                      <a:gamma/>
                      <a:shade val="46275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F5-4114-AA9B-7488B24F95B0}"/>
              </c:ext>
            </c:extLst>
          </c:dPt>
          <c:dLbls>
            <c:dLbl>
              <c:idx val="0"/>
              <c:spPr>
                <a:noFill/>
                <a:ln w="3175">
                  <a:solidFill>
                    <a:srgbClr val="339966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F5-4114-AA9B-7488B24F95B0}"/>
                </c:ext>
              </c:extLst>
            </c:dLbl>
            <c:dLbl>
              <c:idx val="1"/>
              <c:spPr>
                <a:noFill/>
                <a:ln w="3175">
                  <a:solidFill>
                    <a:srgbClr val="339966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F5-4114-AA9B-7488B24F95B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'Hardy-Weinberg'!$B$9:$B$10</c:f>
              <c:strCache>
                <c:ptCount val="2"/>
                <c:pt idx="0">
                  <c:v>p(A)</c:v>
                </c:pt>
                <c:pt idx="1">
                  <c:v>q(a)</c:v>
                </c:pt>
              </c:strCache>
            </c:strRef>
          </c:cat>
          <c:val>
            <c:numRef>
              <c:f>'Hardy-Weinberg'!$C$9:$C$10</c:f>
              <c:numCache>
                <c:formatCode>0.0000</c:formatCode>
                <c:ptCount val="2"/>
                <c:pt idx="0">
                  <c:v>0.36754446796632412</c:v>
                </c:pt>
                <c:pt idx="1">
                  <c:v>0.63245553203367588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F5-4114-AA9B-7488B24F9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1569343065693434"/>
          <c:y val="0.43209941349923847"/>
          <c:w val="0.97627737226277378"/>
          <c:h val="0.69958912543339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339966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200" verticalDpi="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de-AT" sz="105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Genotypen </a:t>
            </a:r>
            <a:r>
              <a:rPr lang="de-AT" sz="1050" b="1" i="0" u="none" strike="noStrike" baseline="0">
                <a:solidFill>
                  <a:srgbClr val="993300"/>
                </a:solidFill>
                <a:latin typeface="Tahoma"/>
                <a:ea typeface="Tahoma"/>
                <a:cs typeface="Tahoma"/>
              </a:rPr>
              <a:t>AA</a:t>
            </a:r>
            <a:r>
              <a:rPr lang="de-AT" sz="105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de-AT" sz="1050" b="1" i="0" u="none" strike="noStrike" baseline="0">
                <a:solidFill>
                  <a:srgbClr val="FFCC00"/>
                </a:solidFill>
                <a:latin typeface="Tahoma"/>
                <a:ea typeface="Tahoma"/>
                <a:cs typeface="Tahoma"/>
              </a:rPr>
              <a:t>Aa</a:t>
            </a:r>
            <a:r>
              <a:rPr lang="de-AT" sz="105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de-AT" sz="1050" b="1" i="0" u="none" strike="noStrike" baseline="0">
                <a:solidFill>
                  <a:srgbClr val="FFFF00"/>
                </a:solidFill>
                <a:latin typeface="Tahoma"/>
                <a:ea typeface="Tahoma"/>
                <a:cs typeface="Tahoma"/>
              </a:rPr>
              <a:t>aa</a:t>
            </a:r>
          </a:p>
        </c:rich>
      </c:tx>
      <c:layout>
        <c:manualLayout>
          <c:xMode val="edge"/>
          <c:yMode val="edge"/>
          <c:x val="0.3419914604691508"/>
          <c:y val="4.4118201441036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8518537960004"/>
          <c:y val="0.24706024276334307"/>
          <c:w val="0.69408393860618556"/>
          <c:h val="0.56470912631621273"/>
        </c:manualLayout>
      </c:layout>
      <c:scatterChart>
        <c:scatterStyle val="smoothMarker"/>
        <c:varyColors val="0"/>
        <c:ser>
          <c:idx val="0"/>
          <c:order val="0"/>
          <c:tx>
            <c:v>AA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3"/>
            <c:spPr>
              <a:noFill/>
              <a:ln w="6350">
                <a:noFill/>
              </a:ln>
            </c:spPr>
          </c:marker>
          <c:xVal>
            <c:numRef>
              <c:f>Frequenztabellen!$A$14:$A$89</c:f>
              <c:numCache>
                <c:formatCode>0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</c:numCache>
            </c:numRef>
          </c:xVal>
          <c:yVal>
            <c:numRef>
              <c:f>Frequenztabellen!$B$14:$B$89</c:f>
              <c:numCache>
                <c:formatCode>0.0000</c:formatCode>
                <c:ptCount val="76"/>
                <c:pt idx="0">
                  <c:v>0.93775444679663245</c:v>
                </c:pt>
                <c:pt idx="1">
                  <c:v>0.88546599299074935</c:v>
                </c:pt>
                <c:pt idx="2">
                  <c:v>0.80244148536396009</c:v>
                </c:pt>
                <c:pt idx="3">
                  <c:v>0.68970156778107683</c:v>
                </c:pt>
                <c:pt idx="4">
                  <c:v>0.56420808581261284</c:v>
                </c:pt>
                <c:pt idx="5">
                  <c:v>0.4498431135980247</c:v>
                </c:pt>
                <c:pt idx="6">
                  <c:v>0.36040953453956304</c:v>
                </c:pt>
                <c:pt idx="7">
                  <c:v>0.2962677351516278</c:v>
                </c:pt>
                <c:pt idx="8">
                  <c:v>0.25175923173754849</c:v>
                </c:pt>
                <c:pt idx="9">
                  <c:v>0.22095027901730577</c:v>
                </c:pt>
                <c:pt idx="10">
                  <c:v>0.19938937201778881</c:v>
                </c:pt>
                <c:pt idx="11">
                  <c:v>0.1840719924224665</c:v>
                </c:pt>
                <c:pt idx="12">
                  <c:v>0.17302711041717586</c:v>
                </c:pt>
                <c:pt idx="13">
                  <c:v>0.16495793367375811</c:v>
                </c:pt>
                <c:pt idx="14">
                  <c:v>0.15899795744197401</c:v>
                </c:pt>
                <c:pt idx="15">
                  <c:v>0.15455672386182343</c:v>
                </c:pt>
                <c:pt idx="16">
                  <c:v>0.15122382964111944</c:v>
                </c:pt>
                <c:pt idx="17">
                  <c:v>0.14870877373428906</c:v>
                </c:pt>
                <c:pt idx="18">
                  <c:v>0.14680262569090621</c:v>
                </c:pt>
                <c:pt idx="19">
                  <c:v>0.14535308319394855</c:v>
                </c:pt>
                <c:pt idx="20">
                  <c:v>0.14424788019861298</c:v>
                </c:pt>
                <c:pt idx="21">
                  <c:v>0.14340350966547757</c:v>
                </c:pt>
                <c:pt idx="22">
                  <c:v>0.1427574031991718</c:v>
                </c:pt>
                <c:pt idx="23">
                  <c:v>0.14226240911868271</c:v>
                </c:pt>
                <c:pt idx="24">
                  <c:v>0.14188283136626931</c:v>
                </c:pt>
                <c:pt idx="25">
                  <c:v>0.14159154945388533</c:v>
                </c:pt>
                <c:pt idx="26">
                  <c:v>0.14136790060675633</c:v>
                </c:pt>
                <c:pt idx="27">
                  <c:v>0.14119610781804237</c:v>
                </c:pt>
                <c:pt idx="28">
                  <c:v>0.1410641042349679</c:v>
                </c:pt>
                <c:pt idx="29">
                  <c:v>0.14096264858969604</c:v>
                </c:pt>
                <c:pt idx="30">
                  <c:v>0.14088465639370679</c:v>
                </c:pt>
                <c:pt idx="31">
                  <c:v>0.14082469233030737</c:v>
                </c:pt>
                <c:pt idx="32">
                  <c:v>0.14077858383432826</c:v>
                </c:pt>
                <c:pt idx="33">
                  <c:v>0.1407431262352915</c:v>
                </c:pt>
                <c:pt idx="34">
                  <c:v>0.14071585735607101</c:v>
                </c:pt>
                <c:pt idx="35">
                  <c:v>0.14069488496145405</c:v>
                </c:pt>
                <c:pt idx="36">
                  <c:v>0.14067875451939493</c:v>
                </c:pt>
                <c:pt idx="37">
                  <c:v>0.14066634777047529</c:v>
                </c:pt>
                <c:pt idx="38">
                  <c:v>0.14065680487683946</c:v>
                </c:pt>
                <c:pt idx="39">
                  <c:v>0.14064946463874176</c:v>
                </c:pt>
                <c:pt idx="40">
                  <c:v>0.14064381856759997</c:v>
                </c:pt>
                <c:pt idx="41">
                  <c:v>0.14063947559325932</c:v>
                </c:pt>
                <c:pt idx="42">
                  <c:v>0.14063613493684532</c:v>
                </c:pt>
                <c:pt idx="43">
                  <c:v>0.14063356525621751</c:v>
                </c:pt>
                <c:pt idx="44">
                  <c:v>0.14063158861140002</c:v>
                </c:pt>
                <c:pt idx="45">
                  <c:v>0.14063006813466955</c:v>
                </c:pt>
                <c:pt idx="46">
                  <c:v>0.14062889854859448</c:v>
                </c:pt>
                <c:pt idx="47">
                  <c:v>0.14062799887374969</c:v>
                </c:pt>
                <c:pt idx="48">
                  <c:v>0.14062730682017158</c:v>
                </c:pt>
                <c:pt idx="49">
                  <c:v>0.14062677447362926</c:v>
                </c:pt>
                <c:pt idx="50">
                  <c:v>0.14062636497768755</c:v>
                </c:pt>
                <c:pt idx="51">
                  <c:v>0.14062604998163714</c:v>
                </c:pt>
                <c:pt idx="52">
                  <c:v>0.14062580767747263</c:v>
                </c:pt>
                <c:pt idx="53">
                  <c:v>0.1406256212899436</c:v>
                </c:pt>
                <c:pt idx="54">
                  <c:v>0.14062547791509269</c:v>
                </c:pt>
                <c:pt idx="55">
                  <c:v>0.14062536762684724</c:v>
                </c:pt>
                <c:pt idx="56">
                  <c:v>0.14062528278979552</c:v>
                </c:pt>
                <c:pt idx="57">
                  <c:v>0.14062521753056043</c:v>
                </c:pt>
                <c:pt idx="58">
                  <c:v>0.14062516733116989</c:v>
                </c:pt>
                <c:pt idx="59">
                  <c:v>0.14062512871626653</c:v>
                </c:pt>
                <c:pt idx="60">
                  <c:v>0.14062509901250214</c:v>
                </c:pt>
                <c:pt idx="61">
                  <c:v>0.14062507616345687</c:v>
                </c:pt>
                <c:pt idx="62">
                  <c:v>0.14062505858727073</c:v>
                </c:pt>
                <c:pt idx="63">
                  <c:v>0.14062504506712914</c:v>
                </c:pt>
                <c:pt idx="64">
                  <c:v>0.14062503466702114</c:v>
                </c:pt>
                <c:pt idx="65">
                  <c:v>0.14062502666693852</c:v>
                </c:pt>
                <c:pt idx="66">
                  <c:v>0.14062502051302919</c:v>
                </c:pt>
                <c:pt idx="67">
                  <c:v>0.14062501577925293</c:v>
                </c:pt>
                <c:pt idx="68">
                  <c:v>0.1406250121378867</c:v>
                </c:pt>
                <c:pt idx="69">
                  <c:v>0.14062500933683589</c:v>
                </c:pt>
                <c:pt idx="70">
                  <c:v>0.14062500718218135</c:v>
                </c:pt>
                <c:pt idx="71">
                  <c:v>0.14062500552475488</c:v>
                </c:pt>
                <c:pt idx="72">
                  <c:v>0.14062500424981136</c:v>
                </c:pt>
                <c:pt idx="73">
                  <c:v>0.14062500326908561</c:v>
                </c:pt>
                <c:pt idx="74">
                  <c:v>0.14062500251468113</c:v>
                </c:pt>
                <c:pt idx="75">
                  <c:v>0.14062500193437008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48-44B5-8A28-D03850F4003F}"/>
            </c:ext>
          </c:extLst>
        </c:ser>
        <c:ser>
          <c:idx val="1"/>
          <c:order val="1"/>
          <c:tx>
            <c:v>Aa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Frequenztabellen!$A$14:$A$89</c:f>
              <c:numCache>
                <c:formatCode>0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</c:numCache>
            </c:numRef>
          </c:xVal>
          <c:yVal>
            <c:numRef>
              <c:f>Frequenztabellen!$C$14:$C$89</c:f>
              <c:numCache>
                <c:formatCode>0.0000</c:formatCode>
                <c:ptCount val="76"/>
                <c:pt idx="0">
                  <c:v>6.1245553203367581E-2</c:v>
                </c:pt>
                <c:pt idx="1">
                  <c:v>0.11105206601336275</c:v>
                </c:pt>
                <c:pt idx="2">
                  <c:v>0.18669899542820306</c:v>
                </c:pt>
                <c:pt idx="3">
                  <c:v>0.28156232799339764</c:v>
                </c:pt>
                <c:pt idx="4">
                  <c:v>0.37385954982222269</c:v>
                </c:pt>
                <c:pt idx="5">
                  <c:v>0.44172066647644803</c:v>
                </c:pt>
                <c:pt idx="6">
                  <c:v>0.47986329447846876</c:v>
                </c:pt>
                <c:pt idx="7">
                  <c:v>0.49607416616268679</c:v>
                </c:pt>
                <c:pt idx="8">
                  <c:v>0.4999938318906319</c:v>
                </c:pt>
                <c:pt idx="9">
                  <c:v>0.49820641251141257</c:v>
                </c:pt>
                <c:pt idx="10">
                  <c:v>0.49428199749948459</c:v>
                </c:pt>
                <c:pt idx="11">
                  <c:v>0.48992825552289637</c:v>
                </c:pt>
                <c:pt idx="12">
                  <c:v>0.4858763301545535</c:v>
                </c:pt>
                <c:pt idx="13">
                  <c:v>0.48238440637829783</c:v>
                </c:pt>
                <c:pt idx="14">
                  <c:v>0.47949504416693428</c:v>
                </c:pt>
                <c:pt idx="15">
                  <c:v>0.47716061101623913</c:v>
                </c:pt>
                <c:pt idx="16">
                  <c:v>0.47530250533650148</c:v>
                </c:pt>
                <c:pt idx="17">
                  <c:v>0.47383798407538186</c:v>
                </c:pt>
                <c:pt idx="18">
                  <c:v>0.47269136401174711</c:v>
                </c:pt>
                <c:pt idx="19">
                  <c:v>0.47179782230710915</c:v>
                </c:pt>
                <c:pt idx="20">
                  <c:v>0.47110381885124358</c:v>
                </c:pt>
                <c:pt idx="21">
                  <c:v>0.47056609787212483</c:v>
                </c:pt>
                <c:pt idx="22">
                  <c:v>0.47015020721330114</c:v>
                </c:pt>
                <c:pt idx="23">
                  <c:v>0.46982896910298511</c:v>
                </c:pt>
                <c:pt idx="24">
                  <c:v>0.46958108708793894</c:v>
                </c:pt>
                <c:pt idx="25">
                  <c:v>0.46938995257330735</c:v>
                </c:pt>
                <c:pt idx="26">
                  <c:v>0.46924265753848199</c:v>
                </c:pt>
                <c:pt idx="27">
                  <c:v>0.46912919541763198</c:v>
                </c:pt>
                <c:pt idx="28">
                  <c:v>0.46904182350676094</c:v>
                </c:pt>
                <c:pt idx="29">
                  <c:v>0.46897455923208986</c:v>
                </c:pt>
                <c:pt idx="30">
                  <c:v>0.4689227849296379</c:v>
                </c:pt>
                <c:pt idx="31">
                  <c:v>0.46888293930766678</c:v>
                </c:pt>
                <c:pt idx="32">
                  <c:v>0.4688522774593436</c:v>
                </c:pt>
                <c:pt idx="33">
                  <c:v>0.46882868469991346</c:v>
                </c:pt>
                <c:pt idx="34">
                  <c:v>0.46881053244825621</c:v>
                </c:pt>
                <c:pt idx="35">
                  <c:v>0.46879656682671322</c:v>
                </c:pt>
                <c:pt idx="36">
                  <c:v>0.46878582265028124</c:v>
                </c:pt>
                <c:pt idx="37">
                  <c:v>0.46877755707655705</c:v>
                </c:pt>
                <c:pt idx="38">
                  <c:v>0.46877119845627135</c:v>
                </c:pt>
                <c:pt idx="39">
                  <c:v>0.46876630692198668</c:v>
                </c:pt>
                <c:pt idx="40">
                  <c:v>0.46876254403296685</c:v>
                </c:pt>
                <c:pt idx="41">
                  <c:v>0.46875964940216924</c:v>
                </c:pt>
                <c:pt idx="42">
                  <c:v>0.46875742270346415</c:v>
                </c:pt>
                <c:pt idx="43">
                  <c:v>0.46875570982302439</c:v>
                </c:pt>
                <c:pt idx="44">
                  <c:v>0.46875439220181025</c:v>
                </c:pt>
                <c:pt idx="45">
                  <c:v>0.46875337863467792</c:v>
                </c:pt>
                <c:pt idx="46">
                  <c:v>0.46875259896034432</c:v>
                </c:pt>
                <c:pt idx="47">
                  <c:v>0.46875199920653227</c:v>
                </c:pt>
                <c:pt idx="48">
                  <c:v>0.46875153785488716</c:v>
                </c:pt>
                <c:pt idx="49">
                  <c:v>0.46875118296749219</c:v>
                </c:pt>
                <c:pt idx="50">
                  <c:v>0.46875090997629232</c:v>
                </c:pt>
                <c:pt idx="51">
                  <c:v>0.4687506999825316</c:v>
                </c:pt>
                <c:pt idx="52">
                  <c:v>0.46875053844855585</c:v>
                </c:pt>
                <c:pt idx="53">
                  <c:v>0.46875041419146579</c:v>
                </c:pt>
                <c:pt idx="54">
                  <c:v>0.46875031860897903</c:v>
                </c:pt>
                <c:pt idx="55">
                  <c:v>0.46875024508392416</c:v>
                </c:pt>
                <c:pt idx="56">
                  <c:v>0.46875018852615125</c:v>
                </c:pt>
                <c:pt idx="57">
                  <c:v>0.46875014502014928</c:v>
                </c:pt>
                <c:pt idx="58">
                  <c:v>0.46875011155398055</c:v>
                </c:pt>
                <c:pt idx="59">
                  <c:v>0.46875008581076583</c:v>
                </c:pt>
                <c:pt idx="60">
                  <c:v>0.46875006600828828</c:v>
                </c:pt>
                <c:pt idx="61">
                  <c:v>0.46875005077561038</c:v>
                </c:pt>
                <c:pt idx="62">
                  <c:v>0.4687500390581642</c:v>
                </c:pt>
                <c:pt idx="63">
                  <c:v>0.46875003004474314</c:v>
                </c:pt>
                <c:pt idx="64">
                  <c:v>0.46875002311134173</c:v>
                </c:pt>
                <c:pt idx="65">
                  <c:v>0.46875001777795561</c:v>
                </c:pt>
                <c:pt idx="66">
                  <c:v>0.4687500136753508</c:v>
                </c:pt>
                <c:pt idx="67">
                  <c:v>0.46875001051950077</c:v>
                </c:pt>
                <c:pt idx="68">
                  <c:v>0.4687500080919238</c:v>
                </c:pt>
                <c:pt idx="69">
                  <c:v>0.46875000622455681</c:v>
                </c:pt>
                <c:pt idx="70">
                  <c:v>0.46875000478812068</c:v>
                </c:pt>
                <c:pt idx="71">
                  <c:v>0.46875000368316977</c:v>
                </c:pt>
                <c:pt idx="72">
                  <c:v>0.4687500028332075</c:v>
                </c:pt>
                <c:pt idx="73">
                  <c:v>0.46875000217939033</c:v>
                </c:pt>
                <c:pt idx="74">
                  <c:v>0.46875000167645409</c:v>
                </c:pt>
                <c:pt idx="75">
                  <c:v>0.46875000128958005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48-44B5-8A28-D03850F4003F}"/>
            </c:ext>
          </c:extLst>
        </c:ser>
        <c:ser>
          <c:idx val="2"/>
          <c:order val="2"/>
          <c:tx>
            <c:v>aa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Frequenztabellen!$A$14:$A$89</c:f>
              <c:numCache>
                <c:formatCode>0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</c:numCache>
            </c:numRef>
          </c:xVal>
          <c:yVal>
            <c:numRef>
              <c:f>Frequenztabellen!$D$14:$D$89</c:f>
              <c:numCache>
                <c:formatCode>0.0000</c:formatCode>
                <c:ptCount val="76"/>
                <c:pt idx="0">
                  <c:v>1E-3</c:v>
                </c:pt>
                <c:pt idx="1">
                  <c:v>3.4819409958878906E-3</c:v>
                </c:pt>
                <c:pt idx="2">
                  <c:v>1.0859519207836838E-2</c:v>
                </c:pt>
                <c:pt idx="3">
                  <c:v>2.8736104225525562E-2</c:v>
                </c:pt>
                <c:pt idx="4">
                  <c:v>6.1932364365164527E-2</c:v>
                </c:pt>
                <c:pt idx="5">
                  <c:v>0.10843621992552728</c:v>
                </c:pt>
                <c:pt idx="6">
                  <c:v>0.15972717098196834</c:v>
                </c:pt>
                <c:pt idx="7">
                  <c:v>0.20765809868568544</c:v>
                </c:pt>
                <c:pt idx="8">
                  <c:v>0.24824693637181949</c:v>
                </c:pt>
                <c:pt idx="9">
                  <c:v>0.28084330847128164</c:v>
                </c:pt>
                <c:pt idx="10">
                  <c:v>0.30632863048272657</c:v>
                </c:pt>
                <c:pt idx="11">
                  <c:v>0.3259997520546371</c:v>
                </c:pt>
                <c:pt idx="12">
                  <c:v>0.34109655942827061</c:v>
                </c:pt>
                <c:pt idx="13">
                  <c:v>0.35265765994794407</c:v>
                </c:pt>
                <c:pt idx="14">
                  <c:v>0.36150699839109168</c:v>
                </c:pt>
                <c:pt idx="15">
                  <c:v>0.36828266512193741</c:v>
                </c:pt>
                <c:pt idx="16">
                  <c:v>0.37347366502237905</c:v>
                </c:pt>
                <c:pt idx="17">
                  <c:v>0.37745324219032911</c:v>
                </c:pt>
                <c:pt idx="18">
                  <c:v>0.38050601029734671</c:v>
                </c:pt>
                <c:pt idx="19">
                  <c:v>0.38284909449894233</c:v>
                </c:pt>
                <c:pt idx="20">
                  <c:v>0.38464830095014346</c:v>
                </c:pt>
                <c:pt idx="21">
                  <c:v>0.38603039246239762</c:v>
                </c:pt>
                <c:pt idx="22">
                  <c:v>0.38709238958752706</c:v>
                </c:pt>
                <c:pt idx="23">
                  <c:v>0.38790862177833219</c:v>
                </c:pt>
                <c:pt idx="24">
                  <c:v>0.38853608154579172</c:v>
                </c:pt>
                <c:pt idx="25">
                  <c:v>0.3890184979728073</c:v>
                </c:pt>
                <c:pt idx="26">
                  <c:v>0.38938944185476165</c:v>
                </c:pt>
                <c:pt idx="27">
                  <c:v>0.38967469676432565</c:v>
                </c:pt>
                <c:pt idx="28">
                  <c:v>0.38989407225827116</c:v>
                </c:pt>
                <c:pt idx="29">
                  <c:v>0.3900627921782141</c:v>
                </c:pt>
                <c:pt idx="30">
                  <c:v>0.39019255867665531</c:v>
                </c:pt>
                <c:pt idx="31">
                  <c:v>0.39029236836202585</c:v>
                </c:pt>
                <c:pt idx="32">
                  <c:v>0.39036913870632811</c:v>
                </c:pt>
                <c:pt idx="33">
                  <c:v>0.39042818906479504</c:v>
                </c:pt>
                <c:pt idx="34">
                  <c:v>0.39047361019567278</c:v>
                </c:pt>
                <c:pt idx="35">
                  <c:v>0.39050854821183273</c:v>
                </c:pt>
                <c:pt idx="36">
                  <c:v>0.39053542283032383</c:v>
                </c:pt>
                <c:pt idx="37">
                  <c:v>0.39055609515296763</c:v>
                </c:pt>
                <c:pt idx="38">
                  <c:v>0.39057199666688919</c:v>
                </c:pt>
                <c:pt idx="39">
                  <c:v>0.39058422843927154</c:v>
                </c:pt>
                <c:pt idx="40">
                  <c:v>0.39059363739943315</c:v>
                </c:pt>
                <c:pt idx="41">
                  <c:v>0.39060087500457141</c:v>
                </c:pt>
                <c:pt idx="42">
                  <c:v>0.39060644235969055</c:v>
                </c:pt>
                <c:pt idx="43">
                  <c:v>0.3906107249207581</c:v>
                </c:pt>
                <c:pt idx="44">
                  <c:v>0.39061401918678973</c:v>
                </c:pt>
                <c:pt idx="45">
                  <c:v>0.39061655323065253</c:v>
                </c:pt>
                <c:pt idx="46">
                  <c:v>0.39061850249106123</c:v>
                </c:pt>
                <c:pt idx="47">
                  <c:v>0.39062000191971802</c:v>
                </c:pt>
                <c:pt idx="48">
                  <c:v>0.39062115532494129</c:v>
                </c:pt>
                <c:pt idx="49">
                  <c:v>0.39062204255887856</c:v>
                </c:pt>
                <c:pt idx="50">
                  <c:v>0.39062272504602014</c:v>
                </c:pt>
                <c:pt idx="51">
                  <c:v>0.39062325003583126</c:v>
                </c:pt>
                <c:pt idx="52">
                  <c:v>0.39062365387397152</c:v>
                </c:pt>
                <c:pt idx="53">
                  <c:v>0.39062396451859061</c:v>
                </c:pt>
                <c:pt idx="54">
                  <c:v>0.3906242034759283</c:v>
                </c:pt>
                <c:pt idx="55">
                  <c:v>0.3906243872892286</c:v>
                </c:pt>
                <c:pt idx="56">
                  <c:v>0.39062452868405323</c:v>
                </c:pt>
                <c:pt idx="57">
                  <c:v>0.39062463744929027</c:v>
                </c:pt>
                <c:pt idx="58">
                  <c:v>0.39062472111484958</c:v>
                </c:pt>
                <c:pt idx="59">
                  <c:v>0.39062478547296764</c:v>
                </c:pt>
                <c:pt idx="60">
                  <c:v>0.39062483497920958</c:v>
                </c:pt>
                <c:pt idx="61">
                  <c:v>0.39062487306093274</c:v>
                </c:pt>
                <c:pt idx="62">
                  <c:v>0.39062490235456504</c:v>
                </c:pt>
                <c:pt idx="63">
                  <c:v>0.39062492488812772</c:v>
                </c:pt>
                <c:pt idx="64">
                  <c:v>0.39062494222163713</c:v>
                </c:pt>
                <c:pt idx="65">
                  <c:v>0.39062495555510585</c:v>
                </c:pt>
                <c:pt idx="66">
                  <c:v>0.39062496581161998</c:v>
                </c:pt>
                <c:pt idx="67">
                  <c:v>0.39062497370124627</c:v>
                </c:pt>
                <c:pt idx="68">
                  <c:v>0.39062497977018951</c:v>
                </c:pt>
                <c:pt idx="69">
                  <c:v>0.39062498443860727</c:v>
                </c:pt>
                <c:pt idx="70">
                  <c:v>0.39062498802969797</c:v>
                </c:pt>
                <c:pt idx="71">
                  <c:v>0.39062499079207536</c:v>
                </c:pt>
                <c:pt idx="72">
                  <c:v>0.39062499291698116</c:v>
                </c:pt>
                <c:pt idx="73">
                  <c:v>0.39062499455152405</c:v>
                </c:pt>
                <c:pt idx="74">
                  <c:v>0.39062499580886478</c:v>
                </c:pt>
                <c:pt idx="75">
                  <c:v>0.39062499677604989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F48-44B5-8A28-D03850F40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432304"/>
        <c:axId val="1"/>
      </c:scatterChart>
      <c:valAx>
        <c:axId val="4894323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4894323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01627894803746"/>
          <c:y val="0.40588453470343233"/>
          <c:w val="0.11111126066506649"/>
          <c:h val="0.250001520080260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200" verticalDpi="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de-AT"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Genotypen bei vollständiger Dominanz (</a:t>
            </a:r>
            <a:r>
              <a:rPr lang="de-AT" sz="1200" b="1" i="0" u="none" strike="noStrike" baseline="0">
                <a:solidFill>
                  <a:srgbClr val="993300"/>
                </a:solidFill>
                <a:latin typeface="Tahoma"/>
                <a:ea typeface="Tahoma"/>
                <a:cs typeface="Tahoma"/>
              </a:rPr>
              <a:t>AA+Aa</a:t>
            </a:r>
            <a:r>
              <a:rPr lang="de-AT"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, </a:t>
            </a:r>
            <a:r>
              <a:rPr lang="de-AT" sz="1200" b="1" i="0" u="none" strike="noStrike" baseline="0">
                <a:solidFill>
                  <a:srgbClr val="FFFF00"/>
                </a:solidFill>
                <a:latin typeface="Tahoma"/>
                <a:ea typeface="Tahoma"/>
                <a:cs typeface="Tahoma"/>
              </a:rPr>
              <a:t>aa</a:t>
            </a:r>
            <a:r>
              <a:rPr lang="de-AT"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)</a:t>
            </a:r>
          </a:p>
        </c:rich>
      </c:tx>
      <c:layout>
        <c:manualLayout>
          <c:xMode val="edge"/>
          <c:yMode val="edge"/>
          <c:x val="0.16161620571807109"/>
          <c:y val="4.0760777205007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30019513642112"/>
          <c:y val="0.32880434782608697"/>
          <c:w val="0.62626284689206757"/>
          <c:h val="0.49456521739130432"/>
        </c:manualLayout>
      </c:layout>
      <c:scatterChart>
        <c:scatterStyle val="smoothMarker"/>
        <c:varyColors val="0"/>
        <c:ser>
          <c:idx val="2"/>
          <c:order val="0"/>
          <c:tx>
            <c:v>aa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Frequenztabellen!$A$14:$A$89</c:f>
              <c:numCache>
                <c:formatCode>0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</c:numCache>
            </c:numRef>
          </c:xVal>
          <c:yVal>
            <c:numRef>
              <c:f>Frequenztabellen!$D$14:$D$89</c:f>
              <c:numCache>
                <c:formatCode>0.0000</c:formatCode>
                <c:ptCount val="76"/>
                <c:pt idx="0">
                  <c:v>1E-3</c:v>
                </c:pt>
                <c:pt idx="1">
                  <c:v>3.4819409958878906E-3</c:v>
                </c:pt>
                <c:pt idx="2">
                  <c:v>1.0859519207836838E-2</c:v>
                </c:pt>
                <c:pt idx="3">
                  <c:v>2.8736104225525562E-2</c:v>
                </c:pt>
                <c:pt idx="4">
                  <c:v>6.1932364365164527E-2</c:v>
                </c:pt>
                <c:pt idx="5">
                  <c:v>0.10843621992552728</c:v>
                </c:pt>
                <c:pt idx="6">
                  <c:v>0.15972717098196834</c:v>
                </c:pt>
                <c:pt idx="7">
                  <c:v>0.20765809868568544</c:v>
                </c:pt>
                <c:pt idx="8">
                  <c:v>0.24824693637181949</c:v>
                </c:pt>
                <c:pt idx="9">
                  <c:v>0.28084330847128164</c:v>
                </c:pt>
                <c:pt idx="10">
                  <c:v>0.30632863048272657</c:v>
                </c:pt>
                <c:pt idx="11">
                  <c:v>0.3259997520546371</c:v>
                </c:pt>
                <c:pt idx="12">
                  <c:v>0.34109655942827061</c:v>
                </c:pt>
                <c:pt idx="13">
                  <c:v>0.35265765994794407</c:v>
                </c:pt>
                <c:pt idx="14">
                  <c:v>0.36150699839109168</c:v>
                </c:pt>
                <c:pt idx="15">
                  <c:v>0.36828266512193741</c:v>
                </c:pt>
                <c:pt idx="16">
                  <c:v>0.37347366502237905</c:v>
                </c:pt>
                <c:pt idx="17">
                  <c:v>0.37745324219032911</c:v>
                </c:pt>
                <c:pt idx="18">
                  <c:v>0.38050601029734671</c:v>
                </c:pt>
                <c:pt idx="19">
                  <c:v>0.38284909449894233</c:v>
                </c:pt>
                <c:pt idx="20">
                  <c:v>0.38464830095014346</c:v>
                </c:pt>
                <c:pt idx="21">
                  <c:v>0.38603039246239762</c:v>
                </c:pt>
                <c:pt idx="22">
                  <c:v>0.38709238958752706</c:v>
                </c:pt>
                <c:pt idx="23">
                  <c:v>0.38790862177833219</c:v>
                </c:pt>
                <c:pt idx="24">
                  <c:v>0.38853608154579172</c:v>
                </c:pt>
                <c:pt idx="25">
                  <c:v>0.3890184979728073</c:v>
                </c:pt>
                <c:pt idx="26">
                  <c:v>0.38938944185476165</c:v>
                </c:pt>
                <c:pt idx="27">
                  <c:v>0.38967469676432565</c:v>
                </c:pt>
                <c:pt idx="28">
                  <c:v>0.38989407225827116</c:v>
                </c:pt>
                <c:pt idx="29">
                  <c:v>0.3900627921782141</c:v>
                </c:pt>
                <c:pt idx="30">
                  <c:v>0.39019255867665531</c:v>
                </c:pt>
                <c:pt idx="31">
                  <c:v>0.39029236836202585</c:v>
                </c:pt>
                <c:pt idx="32">
                  <c:v>0.39036913870632811</c:v>
                </c:pt>
                <c:pt idx="33">
                  <c:v>0.39042818906479504</c:v>
                </c:pt>
                <c:pt idx="34">
                  <c:v>0.39047361019567278</c:v>
                </c:pt>
                <c:pt idx="35">
                  <c:v>0.39050854821183273</c:v>
                </c:pt>
                <c:pt idx="36">
                  <c:v>0.39053542283032383</c:v>
                </c:pt>
                <c:pt idx="37">
                  <c:v>0.39055609515296763</c:v>
                </c:pt>
                <c:pt idx="38">
                  <c:v>0.39057199666688919</c:v>
                </c:pt>
                <c:pt idx="39">
                  <c:v>0.39058422843927154</c:v>
                </c:pt>
                <c:pt idx="40">
                  <c:v>0.39059363739943315</c:v>
                </c:pt>
                <c:pt idx="41">
                  <c:v>0.39060087500457141</c:v>
                </c:pt>
                <c:pt idx="42">
                  <c:v>0.39060644235969055</c:v>
                </c:pt>
                <c:pt idx="43">
                  <c:v>0.3906107249207581</c:v>
                </c:pt>
                <c:pt idx="44">
                  <c:v>0.39061401918678973</c:v>
                </c:pt>
                <c:pt idx="45">
                  <c:v>0.39061655323065253</c:v>
                </c:pt>
                <c:pt idx="46">
                  <c:v>0.39061850249106123</c:v>
                </c:pt>
                <c:pt idx="47">
                  <c:v>0.39062000191971802</c:v>
                </c:pt>
                <c:pt idx="48">
                  <c:v>0.39062115532494129</c:v>
                </c:pt>
                <c:pt idx="49">
                  <c:v>0.39062204255887856</c:v>
                </c:pt>
                <c:pt idx="50">
                  <c:v>0.39062272504602014</c:v>
                </c:pt>
                <c:pt idx="51">
                  <c:v>0.39062325003583126</c:v>
                </c:pt>
                <c:pt idx="52">
                  <c:v>0.39062365387397152</c:v>
                </c:pt>
                <c:pt idx="53">
                  <c:v>0.39062396451859061</c:v>
                </c:pt>
                <c:pt idx="54">
                  <c:v>0.3906242034759283</c:v>
                </c:pt>
                <c:pt idx="55">
                  <c:v>0.3906243872892286</c:v>
                </c:pt>
                <c:pt idx="56">
                  <c:v>0.39062452868405323</c:v>
                </c:pt>
                <c:pt idx="57">
                  <c:v>0.39062463744929027</c:v>
                </c:pt>
                <c:pt idx="58">
                  <c:v>0.39062472111484958</c:v>
                </c:pt>
                <c:pt idx="59">
                  <c:v>0.39062478547296764</c:v>
                </c:pt>
                <c:pt idx="60">
                  <c:v>0.39062483497920958</c:v>
                </c:pt>
                <c:pt idx="61">
                  <c:v>0.39062487306093274</c:v>
                </c:pt>
                <c:pt idx="62">
                  <c:v>0.39062490235456504</c:v>
                </c:pt>
                <c:pt idx="63">
                  <c:v>0.39062492488812772</c:v>
                </c:pt>
                <c:pt idx="64">
                  <c:v>0.39062494222163713</c:v>
                </c:pt>
                <c:pt idx="65">
                  <c:v>0.39062495555510585</c:v>
                </c:pt>
                <c:pt idx="66">
                  <c:v>0.39062496581161998</c:v>
                </c:pt>
                <c:pt idx="67">
                  <c:v>0.39062497370124627</c:v>
                </c:pt>
                <c:pt idx="68">
                  <c:v>0.39062497977018951</c:v>
                </c:pt>
                <c:pt idx="69">
                  <c:v>0.39062498443860727</c:v>
                </c:pt>
                <c:pt idx="70">
                  <c:v>0.39062498802969797</c:v>
                </c:pt>
                <c:pt idx="71">
                  <c:v>0.39062499079207536</c:v>
                </c:pt>
                <c:pt idx="72">
                  <c:v>0.39062499291698116</c:v>
                </c:pt>
                <c:pt idx="73">
                  <c:v>0.39062499455152405</c:v>
                </c:pt>
                <c:pt idx="74">
                  <c:v>0.39062499580886478</c:v>
                </c:pt>
                <c:pt idx="75">
                  <c:v>0.39062499677604989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87-47B7-A23C-0671DA2E3FD1}"/>
            </c:ext>
          </c:extLst>
        </c:ser>
        <c:ser>
          <c:idx val="5"/>
          <c:order val="1"/>
          <c:tx>
            <c:v>AA+Aa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Frequenztabellen!$A$14:$A$89</c:f>
              <c:numCache>
                <c:formatCode>0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</c:numCache>
            </c:numRef>
          </c:xVal>
          <c:yVal>
            <c:numRef>
              <c:f>Frequenztabellen!$G$14:$G$89</c:f>
              <c:numCache>
                <c:formatCode>0.0000</c:formatCode>
                <c:ptCount val="76"/>
                <c:pt idx="0">
                  <c:v>0.999</c:v>
                </c:pt>
                <c:pt idx="1">
                  <c:v>0.99651805900411206</c:v>
                </c:pt>
                <c:pt idx="2">
                  <c:v>0.9891404807921631</c:v>
                </c:pt>
                <c:pt idx="3">
                  <c:v>0.97126389577447447</c:v>
                </c:pt>
                <c:pt idx="4">
                  <c:v>0.93806763563483553</c:v>
                </c:pt>
                <c:pt idx="5">
                  <c:v>0.89156378007447268</c:v>
                </c:pt>
                <c:pt idx="6">
                  <c:v>0.8402728290180318</c:v>
                </c:pt>
                <c:pt idx="7">
                  <c:v>0.79234190131431459</c:v>
                </c:pt>
                <c:pt idx="8">
                  <c:v>0.7517530636281804</c:v>
                </c:pt>
                <c:pt idx="9">
                  <c:v>0.71915669152871831</c:v>
                </c:pt>
                <c:pt idx="10">
                  <c:v>0.69367136951727337</c:v>
                </c:pt>
                <c:pt idx="11">
                  <c:v>0.67400024794536284</c:v>
                </c:pt>
                <c:pt idx="12">
                  <c:v>0.65890344057172934</c:v>
                </c:pt>
                <c:pt idx="13">
                  <c:v>0.64734234005205593</c:v>
                </c:pt>
                <c:pt idx="14">
                  <c:v>0.63849300160890832</c:v>
                </c:pt>
                <c:pt idx="15">
                  <c:v>0.63171733487806259</c:v>
                </c:pt>
                <c:pt idx="16">
                  <c:v>0.62652633497762089</c:v>
                </c:pt>
                <c:pt idx="17">
                  <c:v>0.62254675780967095</c:v>
                </c:pt>
                <c:pt idx="18">
                  <c:v>0.61949398970265335</c:v>
                </c:pt>
                <c:pt idx="19">
                  <c:v>0.61715090550105767</c:v>
                </c:pt>
                <c:pt idx="20">
                  <c:v>0.61535169904985654</c:v>
                </c:pt>
                <c:pt idx="21">
                  <c:v>0.61396960753760244</c:v>
                </c:pt>
                <c:pt idx="22">
                  <c:v>0.61290761041247288</c:v>
                </c:pt>
                <c:pt idx="23">
                  <c:v>0.61209137822166781</c:v>
                </c:pt>
                <c:pt idx="24">
                  <c:v>0.61146391845420822</c:v>
                </c:pt>
                <c:pt idx="25">
                  <c:v>0.6109815020271927</c:v>
                </c:pt>
                <c:pt idx="26">
                  <c:v>0.61061055814523835</c:v>
                </c:pt>
                <c:pt idx="27">
                  <c:v>0.61032530323567435</c:v>
                </c:pt>
                <c:pt idx="28">
                  <c:v>0.61010592774172889</c:v>
                </c:pt>
                <c:pt idx="29">
                  <c:v>0.60993720782178595</c:v>
                </c:pt>
                <c:pt idx="30">
                  <c:v>0.60980744132334475</c:v>
                </c:pt>
                <c:pt idx="31">
                  <c:v>0.60970763163797415</c:v>
                </c:pt>
                <c:pt idx="32">
                  <c:v>0.60963086129367183</c:v>
                </c:pt>
                <c:pt idx="33">
                  <c:v>0.60957181093520496</c:v>
                </c:pt>
                <c:pt idx="34">
                  <c:v>0.60952638980432727</c:v>
                </c:pt>
                <c:pt idx="35">
                  <c:v>0.60949145178816733</c:v>
                </c:pt>
                <c:pt idx="36">
                  <c:v>0.60946457716967617</c:v>
                </c:pt>
                <c:pt idx="37">
                  <c:v>0.60944390484703237</c:v>
                </c:pt>
                <c:pt idx="38">
                  <c:v>0.60942800333311076</c:v>
                </c:pt>
                <c:pt idx="39">
                  <c:v>0.60941577156072846</c:v>
                </c:pt>
                <c:pt idx="40">
                  <c:v>0.6094063626005668</c:v>
                </c:pt>
                <c:pt idx="41">
                  <c:v>0.60939912499542859</c:v>
                </c:pt>
                <c:pt idx="42">
                  <c:v>0.60939355764030945</c:v>
                </c:pt>
                <c:pt idx="43">
                  <c:v>0.6093892750792419</c:v>
                </c:pt>
                <c:pt idx="44">
                  <c:v>0.60938598081321027</c:v>
                </c:pt>
                <c:pt idx="45">
                  <c:v>0.60938344676934753</c:v>
                </c:pt>
                <c:pt idx="46">
                  <c:v>0.60938149750893877</c:v>
                </c:pt>
                <c:pt idx="47">
                  <c:v>0.60937999808028198</c:v>
                </c:pt>
                <c:pt idx="48">
                  <c:v>0.60937884467505876</c:v>
                </c:pt>
                <c:pt idx="49">
                  <c:v>0.60937795744112144</c:v>
                </c:pt>
                <c:pt idx="50">
                  <c:v>0.60937727495397986</c:v>
                </c:pt>
                <c:pt idx="51">
                  <c:v>0.60937674996416868</c:v>
                </c:pt>
                <c:pt idx="52">
                  <c:v>0.60937634612602842</c:v>
                </c:pt>
                <c:pt idx="53">
                  <c:v>0.60937603548140939</c:v>
                </c:pt>
                <c:pt idx="54">
                  <c:v>0.6093757965240717</c:v>
                </c:pt>
                <c:pt idx="55">
                  <c:v>0.60937561271077145</c:v>
                </c:pt>
                <c:pt idx="56">
                  <c:v>0.60937547131594672</c:v>
                </c:pt>
                <c:pt idx="57">
                  <c:v>0.60937536255070968</c:v>
                </c:pt>
                <c:pt idx="58">
                  <c:v>0.60937527888515042</c:v>
                </c:pt>
                <c:pt idx="59">
                  <c:v>0.60937521452703236</c:v>
                </c:pt>
                <c:pt idx="60">
                  <c:v>0.60937516502079037</c:v>
                </c:pt>
                <c:pt idx="61">
                  <c:v>0.60937512693906726</c:v>
                </c:pt>
                <c:pt idx="62">
                  <c:v>0.60937509764543496</c:v>
                </c:pt>
                <c:pt idx="63">
                  <c:v>0.60937507511187228</c:v>
                </c:pt>
                <c:pt idx="64">
                  <c:v>0.60937505777836287</c:v>
                </c:pt>
                <c:pt idx="65">
                  <c:v>0.6093750444448941</c:v>
                </c:pt>
                <c:pt idx="66">
                  <c:v>0.60937503418838002</c:v>
                </c:pt>
                <c:pt idx="67">
                  <c:v>0.60937502629875373</c:v>
                </c:pt>
                <c:pt idx="68">
                  <c:v>0.60937502022981049</c:v>
                </c:pt>
                <c:pt idx="69">
                  <c:v>0.60937501556139273</c:v>
                </c:pt>
                <c:pt idx="70">
                  <c:v>0.60937501197030208</c:v>
                </c:pt>
                <c:pt idx="71">
                  <c:v>0.60937500920792464</c:v>
                </c:pt>
                <c:pt idx="72">
                  <c:v>0.60937500708301884</c:v>
                </c:pt>
                <c:pt idx="73">
                  <c:v>0.60937500544847589</c:v>
                </c:pt>
                <c:pt idx="74">
                  <c:v>0.60937500419113522</c:v>
                </c:pt>
                <c:pt idx="75">
                  <c:v>0.60937500322395011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87-47B7-A23C-0671DA2E3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433024"/>
        <c:axId val="1"/>
      </c:scatterChart>
      <c:valAx>
        <c:axId val="4894330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4894330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85299829873081"/>
          <c:y val="0.49728261485299952"/>
          <c:w val="0.17027431083542854"/>
          <c:h val="0.16032600691100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de-AT"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Genotypen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de-AT"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(AA rot, </a:t>
            </a:r>
            <a:r>
              <a:rPr lang="de-AT" sz="1100" b="0" i="0" u="none" strike="noStrike" baseline="0">
                <a:solidFill>
                  <a:srgbClr val="FF9900"/>
                </a:solidFill>
                <a:latin typeface="Tahoma"/>
                <a:ea typeface="Tahoma"/>
                <a:cs typeface="Tahoma"/>
              </a:rPr>
              <a:t>Aa orange</a:t>
            </a:r>
            <a:r>
              <a:rPr lang="de-AT"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, </a:t>
            </a:r>
            <a:r>
              <a:rPr lang="de-AT" sz="1100" b="0" i="0" u="none" strike="noStrike" baseline="0">
                <a:solidFill>
                  <a:srgbClr val="FFFF00"/>
                </a:solidFill>
                <a:latin typeface="Tahoma"/>
                <a:ea typeface="Tahoma"/>
                <a:cs typeface="Tahoma"/>
              </a:rPr>
              <a:t>aa gelb</a:t>
            </a:r>
            <a:r>
              <a:rPr lang="de-AT"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)- und Allelfrequenzen(</a:t>
            </a:r>
            <a:r>
              <a:rPr lang="de-AT" sz="1100" b="0" i="0" u="none" strike="noStrike" baseline="0">
                <a:solidFill>
                  <a:srgbClr val="333399"/>
                </a:solidFill>
                <a:latin typeface="Tahoma"/>
                <a:ea typeface="Tahoma"/>
                <a:cs typeface="Tahoma"/>
              </a:rPr>
              <a:t>A dunkelblau</a:t>
            </a:r>
            <a:r>
              <a:rPr lang="de-AT"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, </a:t>
            </a:r>
            <a:r>
              <a:rPr lang="de-AT" sz="1100" b="0" i="0" u="none" strike="noStrike" baseline="0">
                <a:solidFill>
                  <a:srgbClr val="3366FF"/>
                </a:solidFill>
                <a:latin typeface="Tahoma"/>
                <a:ea typeface="Tahoma"/>
                <a:cs typeface="Tahoma"/>
              </a:rPr>
              <a:t>a hellblau</a:t>
            </a:r>
            <a:r>
              <a:rPr lang="de-AT"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)</a:t>
            </a:r>
            <a:endParaRPr lang="de-AT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AT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endParaRPr>
          </a:p>
        </c:rich>
      </c:tx>
      <c:layout>
        <c:manualLayout>
          <c:xMode val="edge"/>
          <c:yMode val="edge"/>
          <c:x val="0.2425295199375265"/>
          <c:y val="2.02474128866590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628214037526055E-2"/>
          <c:y val="0.19122609673790777"/>
          <c:w val="0.83738707435719251"/>
          <c:h val="0.69853768278965134"/>
        </c:manualLayout>
      </c:layout>
      <c:lineChart>
        <c:grouping val="standard"/>
        <c:varyColors val="0"/>
        <c:ser>
          <c:idx val="0"/>
          <c:order val="0"/>
          <c:tx>
            <c:v>AA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val>
            <c:numRef>
              <c:f>Frequenztabellen!$B$14:$B$89</c:f>
              <c:numCache>
                <c:formatCode>0.0000</c:formatCode>
                <c:ptCount val="76"/>
                <c:pt idx="0">
                  <c:v>0.93775444679663245</c:v>
                </c:pt>
                <c:pt idx="1">
                  <c:v>0.88546599299074935</c:v>
                </c:pt>
                <c:pt idx="2">
                  <c:v>0.80244148536396009</c:v>
                </c:pt>
                <c:pt idx="3">
                  <c:v>0.68970156778107683</c:v>
                </c:pt>
                <c:pt idx="4">
                  <c:v>0.56420808581261284</c:v>
                </c:pt>
                <c:pt idx="5">
                  <c:v>0.4498431135980247</c:v>
                </c:pt>
                <c:pt idx="6">
                  <c:v>0.36040953453956304</c:v>
                </c:pt>
                <c:pt idx="7">
                  <c:v>0.2962677351516278</c:v>
                </c:pt>
                <c:pt idx="8">
                  <c:v>0.25175923173754849</c:v>
                </c:pt>
                <c:pt idx="9">
                  <c:v>0.22095027901730577</c:v>
                </c:pt>
                <c:pt idx="10">
                  <c:v>0.19938937201778881</c:v>
                </c:pt>
                <c:pt idx="11">
                  <c:v>0.1840719924224665</c:v>
                </c:pt>
                <c:pt idx="12">
                  <c:v>0.17302711041717586</c:v>
                </c:pt>
                <c:pt idx="13">
                  <c:v>0.16495793367375811</c:v>
                </c:pt>
                <c:pt idx="14">
                  <c:v>0.15899795744197401</c:v>
                </c:pt>
                <c:pt idx="15">
                  <c:v>0.15455672386182343</c:v>
                </c:pt>
                <c:pt idx="16">
                  <c:v>0.15122382964111944</c:v>
                </c:pt>
                <c:pt idx="17">
                  <c:v>0.14870877373428906</c:v>
                </c:pt>
                <c:pt idx="18">
                  <c:v>0.14680262569090621</c:v>
                </c:pt>
                <c:pt idx="19">
                  <c:v>0.14535308319394855</c:v>
                </c:pt>
                <c:pt idx="20">
                  <c:v>0.14424788019861298</c:v>
                </c:pt>
                <c:pt idx="21">
                  <c:v>0.14340350966547757</c:v>
                </c:pt>
                <c:pt idx="22">
                  <c:v>0.1427574031991718</c:v>
                </c:pt>
                <c:pt idx="23">
                  <c:v>0.14226240911868271</c:v>
                </c:pt>
                <c:pt idx="24">
                  <c:v>0.14188283136626931</c:v>
                </c:pt>
                <c:pt idx="25">
                  <c:v>0.14159154945388533</c:v>
                </c:pt>
                <c:pt idx="26">
                  <c:v>0.14136790060675633</c:v>
                </c:pt>
                <c:pt idx="27">
                  <c:v>0.14119610781804237</c:v>
                </c:pt>
                <c:pt idx="28">
                  <c:v>0.1410641042349679</c:v>
                </c:pt>
                <c:pt idx="29">
                  <c:v>0.14096264858969604</c:v>
                </c:pt>
                <c:pt idx="30">
                  <c:v>0.14088465639370679</c:v>
                </c:pt>
                <c:pt idx="31">
                  <c:v>0.14082469233030737</c:v>
                </c:pt>
                <c:pt idx="32">
                  <c:v>0.14077858383432826</c:v>
                </c:pt>
                <c:pt idx="33">
                  <c:v>0.1407431262352915</c:v>
                </c:pt>
                <c:pt idx="34">
                  <c:v>0.14071585735607101</c:v>
                </c:pt>
                <c:pt idx="35">
                  <c:v>0.14069488496145405</c:v>
                </c:pt>
                <c:pt idx="36">
                  <c:v>0.14067875451939493</c:v>
                </c:pt>
                <c:pt idx="37">
                  <c:v>0.14066634777047529</c:v>
                </c:pt>
                <c:pt idx="38">
                  <c:v>0.14065680487683946</c:v>
                </c:pt>
                <c:pt idx="39">
                  <c:v>0.14064946463874176</c:v>
                </c:pt>
                <c:pt idx="40">
                  <c:v>0.14064381856759997</c:v>
                </c:pt>
                <c:pt idx="41">
                  <c:v>0.14063947559325932</c:v>
                </c:pt>
                <c:pt idx="42">
                  <c:v>0.14063613493684532</c:v>
                </c:pt>
                <c:pt idx="43">
                  <c:v>0.14063356525621751</c:v>
                </c:pt>
                <c:pt idx="44">
                  <c:v>0.14063158861140002</c:v>
                </c:pt>
                <c:pt idx="45">
                  <c:v>0.14063006813466955</c:v>
                </c:pt>
                <c:pt idx="46">
                  <c:v>0.14062889854859448</c:v>
                </c:pt>
                <c:pt idx="47">
                  <c:v>0.14062799887374969</c:v>
                </c:pt>
                <c:pt idx="48">
                  <c:v>0.14062730682017158</c:v>
                </c:pt>
                <c:pt idx="49">
                  <c:v>0.14062677447362926</c:v>
                </c:pt>
                <c:pt idx="50">
                  <c:v>0.14062636497768755</c:v>
                </c:pt>
                <c:pt idx="51">
                  <c:v>0.14062604998163714</c:v>
                </c:pt>
                <c:pt idx="52">
                  <c:v>0.14062580767747263</c:v>
                </c:pt>
                <c:pt idx="53">
                  <c:v>0.1406256212899436</c:v>
                </c:pt>
                <c:pt idx="54">
                  <c:v>0.14062547791509269</c:v>
                </c:pt>
                <c:pt idx="55">
                  <c:v>0.14062536762684724</c:v>
                </c:pt>
                <c:pt idx="56">
                  <c:v>0.14062528278979552</c:v>
                </c:pt>
                <c:pt idx="57">
                  <c:v>0.14062521753056043</c:v>
                </c:pt>
                <c:pt idx="58">
                  <c:v>0.14062516733116989</c:v>
                </c:pt>
                <c:pt idx="59">
                  <c:v>0.14062512871626653</c:v>
                </c:pt>
                <c:pt idx="60">
                  <c:v>0.14062509901250214</c:v>
                </c:pt>
                <c:pt idx="61">
                  <c:v>0.14062507616345687</c:v>
                </c:pt>
                <c:pt idx="62">
                  <c:v>0.14062505858727073</c:v>
                </c:pt>
                <c:pt idx="63">
                  <c:v>0.14062504506712914</c:v>
                </c:pt>
                <c:pt idx="64">
                  <c:v>0.14062503466702114</c:v>
                </c:pt>
                <c:pt idx="65">
                  <c:v>0.14062502666693852</c:v>
                </c:pt>
                <c:pt idx="66">
                  <c:v>0.14062502051302919</c:v>
                </c:pt>
                <c:pt idx="67">
                  <c:v>0.14062501577925293</c:v>
                </c:pt>
                <c:pt idx="68">
                  <c:v>0.1406250121378867</c:v>
                </c:pt>
                <c:pt idx="69">
                  <c:v>0.14062500933683589</c:v>
                </c:pt>
                <c:pt idx="70">
                  <c:v>0.14062500718218135</c:v>
                </c:pt>
                <c:pt idx="71">
                  <c:v>0.14062500552475488</c:v>
                </c:pt>
                <c:pt idx="72">
                  <c:v>0.14062500424981136</c:v>
                </c:pt>
                <c:pt idx="73">
                  <c:v>0.14062500326908561</c:v>
                </c:pt>
                <c:pt idx="74">
                  <c:v>0.14062500251468113</c:v>
                </c:pt>
                <c:pt idx="75">
                  <c:v>0.14062500193437008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3CA-4034-84DC-6F3C2AD2F414}"/>
            </c:ext>
          </c:extLst>
        </c:ser>
        <c:ser>
          <c:idx val="1"/>
          <c:order val="1"/>
          <c:tx>
            <c:v>Aa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Frequenztabellen!$C$14:$C$89</c:f>
              <c:numCache>
                <c:formatCode>0.0000</c:formatCode>
                <c:ptCount val="76"/>
                <c:pt idx="0">
                  <c:v>6.1245553203367581E-2</c:v>
                </c:pt>
                <c:pt idx="1">
                  <c:v>0.11105206601336275</c:v>
                </c:pt>
                <c:pt idx="2">
                  <c:v>0.18669899542820306</c:v>
                </c:pt>
                <c:pt idx="3">
                  <c:v>0.28156232799339764</c:v>
                </c:pt>
                <c:pt idx="4">
                  <c:v>0.37385954982222269</c:v>
                </c:pt>
                <c:pt idx="5">
                  <c:v>0.44172066647644803</c:v>
                </c:pt>
                <c:pt idx="6">
                  <c:v>0.47986329447846876</c:v>
                </c:pt>
                <c:pt idx="7">
                  <c:v>0.49607416616268679</c:v>
                </c:pt>
                <c:pt idx="8">
                  <c:v>0.4999938318906319</c:v>
                </c:pt>
                <c:pt idx="9">
                  <c:v>0.49820641251141257</c:v>
                </c:pt>
                <c:pt idx="10">
                  <c:v>0.49428199749948459</c:v>
                </c:pt>
                <c:pt idx="11">
                  <c:v>0.48992825552289637</c:v>
                </c:pt>
                <c:pt idx="12">
                  <c:v>0.4858763301545535</c:v>
                </c:pt>
                <c:pt idx="13">
                  <c:v>0.48238440637829783</c:v>
                </c:pt>
                <c:pt idx="14">
                  <c:v>0.47949504416693428</c:v>
                </c:pt>
                <c:pt idx="15">
                  <c:v>0.47716061101623913</c:v>
                </c:pt>
                <c:pt idx="16">
                  <c:v>0.47530250533650148</c:v>
                </c:pt>
                <c:pt idx="17">
                  <c:v>0.47383798407538186</c:v>
                </c:pt>
                <c:pt idx="18">
                  <c:v>0.47269136401174711</c:v>
                </c:pt>
                <c:pt idx="19">
                  <c:v>0.47179782230710915</c:v>
                </c:pt>
                <c:pt idx="20">
                  <c:v>0.47110381885124358</c:v>
                </c:pt>
                <c:pt idx="21">
                  <c:v>0.47056609787212483</c:v>
                </c:pt>
                <c:pt idx="22">
                  <c:v>0.47015020721330114</c:v>
                </c:pt>
                <c:pt idx="23">
                  <c:v>0.46982896910298511</c:v>
                </c:pt>
                <c:pt idx="24">
                  <c:v>0.46958108708793894</c:v>
                </c:pt>
                <c:pt idx="25">
                  <c:v>0.46938995257330735</c:v>
                </c:pt>
                <c:pt idx="26">
                  <c:v>0.46924265753848199</c:v>
                </c:pt>
                <c:pt idx="27">
                  <c:v>0.46912919541763198</c:v>
                </c:pt>
                <c:pt idx="28">
                  <c:v>0.46904182350676094</c:v>
                </c:pt>
                <c:pt idx="29">
                  <c:v>0.46897455923208986</c:v>
                </c:pt>
                <c:pt idx="30">
                  <c:v>0.4689227849296379</c:v>
                </c:pt>
                <c:pt idx="31">
                  <c:v>0.46888293930766678</c:v>
                </c:pt>
                <c:pt idx="32">
                  <c:v>0.4688522774593436</c:v>
                </c:pt>
                <c:pt idx="33">
                  <c:v>0.46882868469991346</c:v>
                </c:pt>
                <c:pt idx="34">
                  <c:v>0.46881053244825621</c:v>
                </c:pt>
                <c:pt idx="35">
                  <c:v>0.46879656682671322</c:v>
                </c:pt>
                <c:pt idx="36">
                  <c:v>0.46878582265028124</c:v>
                </c:pt>
                <c:pt idx="37">
                  <c:v>0.46877755707655705</c:v>
                </c:pt>
                <c:pt idx="38">
                  <c:v>0.46877119845627135</c:v>
                </c:pt>
                <c:pt idx="39">
                  <c:v>0.46876630692198668</c:v>
                </c:pt>
                <c:pt idx="40">
                  <c:v>0.46876254403296685</c:v>
                </c:pt>
                <c:pt idx="41">
                  <c:v>0.46875964940216924</c:v>
                </c:pt>
                <c:pt idx="42">
                  <c:v>0.46875742270346415</c:v>
                </c:pt>
                <c:pt idx="43">
                  <c:v>0.46875570982302439</c:v>
                </c:pt>
                <c:pt idx="44">
                  <c:v>0.46875439220181025</c:v>
                </c:pt>
                <c:pt idx="45">
                  <c:v>0.46875337863467792</c:v>
                </c:pt>
                <c:pt idx="46">
                  <c:v>0.46875259896034432</c:v>
                </c:pt>
                <c:pt idx="47">
                  <c:v>0.46875199920653227</c:v>
                </c:pt>
                <c:pt idx="48">
                  <c:v>0.46875153785488716</c:v>
                </c:pt>
                <c:pt idx="49">
                  <c:v>0.46875118296749219</c:v>
                </c:pt>
                <c:pt idx="50">
                  <c:v>0.46875090997629232</c:v>
                </c:pt>
                <c:pt idx="51">
                  <c:v>0.4687506999825316</c:v>
                </c:pt>
                <c:pt idx="52">
                  <c:v>0.46875053844855585</c:v>
                </c:pt>
                <c:pt idx="53">
                  <c:v>0.46875041419146579</c:v>
                </c:pt>
                <c:pt idx="54">
                  <c:v>0.46875031860897903</c:v>
                </c:pt>
                <c:pt idx="55">
                  <c:v>0.46875024508392416</c:v>
                </c:pt>
                <c:pt idx="56">
                  <c:v>0.46875018852615125</c:v>
                </c:pt>
                <c:pt idx="57">
                  <c:v>0.46875014502014928</c:v>
                </c:pt>
                <c:pt idx="58">
                  <c:v>0.46875011155398055</c:v>
                </c:pt>
                <c:pt idx="59">
                  <c:v>0.46875008581076583</c:v>
                </c:pt>
                <c:pt idx="60">
                  <c:v>0.46875006600828828</c:v>
                </c:pt>
                <c:pt idx="61">
                  <c:v>0.46875005077561038</c:v>
                </c:pt>
                <c:pt idx="62">
                  <c:v>0.4687500390581642</c:v>
                </c:pt>
                <c:pt idx="63">
                  <c:v>0.46875003004474314</c:v>
                </c:pt>
                <c:pt idx="64">
                  <c:v>0.46875002311134173</c:v>
                </c:pt>
                <c:pt idx="65">
                  <c:v>0.46875001777795561</c:v>
                </c:pt>
                <c:pt idx="66">
                  <c:v>0.4687500136753508</c:v>
                </c:pt>
                <c:pt idx="67">
                  <c:v>0.46875001051950077</c:v>
                </c:pt>
                <c:pt idx="68">
                  <c:v>0.4687500080919238</c:v>
                </c:pt>
                <c:pt idx="69">
                  <c:v>0.46875000622455681</c:v>
                </c:pt>
                <c:pt idx="70">
                  <c:v>0.46875000478812068</c:v>
                </c:pt>
                <c:pt idx="71">
                  <c:v>0.46875000368316977</c:v>
                </c:pt>
                <c:pt idx="72">
                  <c:v>0.4687500028332075</c:v>
                </c:pt>
                <c:pt idx="73">
                  <c:v>0.46875000217939033</c:v>
                </c:pt>
                <c:pt idx="74">
                  <c:v>0.46875000167645409</c:v>
                </c:pt>
                <c:pt idx="75">
                  <c:v>0.46875000128958005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3CA-4034-84DC-6F3C2AD2F414}"/>
            </c:ext>
          </c:extLst>
        </c:ser>
        <c:ser>
          <c:idx val="2"/>
          <c:order val="2"/>
          <c:tx>
            <c:v>aa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CC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Frequenztabellen!$D$14:$D$89</c:f>
              <c:numCache>
                <c:formatCode>0.0000</c:formatCode>
                <c:ptCount val="76"/>
                <c:pt idx="0">
                  <c:v>1E-3</c:v>
                </c:pt>
                <c:pt idx="1">
                  <c:v>3.4819409958878906E-3</c:v>
                </c:pt>
                <c:pt idx="2">
                  <c:v>1.0859519207836838E-2</c:v>
                </c:pt>
                <c:pt idx="3">
                  <c:v>2.8736104225525562E-2</c:v>
                </c:pt>
                <c:pt idx="4">
                  <c:v>6.1932364365164527E-2</c:v>
                </c:pt>
                <c:pt idx="5">
                  <c:v>0.10843621992552728</c:v>
                </c:pt>
                <c:pt idx="6">
                  <c:v>0.15972717098196834</c:v>
                </c:pt>
                <c:pt idx="7">
                  <c:v>0.20765809868568544</c:v>
                </c:pt>
                <c:pt idx="8">
                  <c:v>0.24824693637181949</c:v>
                </c:pt>
                <c:pt idx="9">
                  <c:v>0.28084330847128164</c:v>
                </c:pt>
                <c:pt idx="10">
                  <c:v>0.30632863048272657</c:v>
                </c:pt>
                <c:pt idx="11">
                  <c:v>0.3259997520546371</c:v>
                </c:pt>
                <c:pt idx="12">
                  <c:v>0.34109655942827061</c:v>
                </c:pt>
                <c:pt idx="13">
                  <c:v>0.35265765994794407</c:v>
                </c:pt>
                <c:pt idx="14">
                  <c:v>0.36150699839109168</c:v>
                </c:pt>
                <c:pt idx="15">
                  <c:v>0.36828266512193741</c:v>
                </c:pt>
                <c:pt idx="16">
                  <c:v>0.37347366502237905</c:v>
                </c:pt>
                <c:pt idx="17">
                  <c:v>0.37745324219032911</c:v>
                </c:pt>
                <c:pt idx="18">
                  <c:v>0.38050601029734671</c:v>
                </c:pt>
                <c:pt idx="19">
                  <c:v>0.38284909449894233</c:v>
                </c:pt>
                <c:pt idx="20">
                  <c:v>0.38464830095014346</c:v>
                </c:pt>
                <c:pt idx="21">
                  <c:v>0.38603039246239762</c:v>
                </c:pt>
                <c:pt idx="22">
                  <c:v>0.38709238958752706</c:v>
                </c:pt>
                <c:pt idx="23">
                  <c:v>0.38790862177833219</c:v>
                </c:pt>
                <c:pt idx="24">
                  <c:v>0.38853608154579172</c:v>
                </c:pt>
                <c:pt idx="25">
                  <c:v>0.3890184979728073</c:v>
                </c:pt>
                <c:pt idx="26">
                  <c:v>0.38938944185476165</c:v>
                </c:pt>
                <c:pt idx="27">
                  <c:v>0.38967469676432565</c:v>
                </c:pt>
                <c:pt idx="28">
                  <c:v>0.38989407225827116</c:v>
                </c:pt>
                <c:pt idx="29">
                  <c:v>0.3900627921782141</c:v>
                </c:pt>
                <c:pt idx="30">
                  <c:v>0.39019255867665531</c:v>
                </c:pt>
                <c:pt idx="31">
                  <c:v>0.39029236836202585</c:v>
                </c:pt>
                <c:pt idx="32">
                  <c:v>0.39036913870632811</c:v>
                </c:pt>
                <c:pt idx="33">
                  <c:v>0.39042818906479504</c:v>
                </c:pt>
                <c:pt idx="34">
                  <c:v>0.39047361019567278</c:v>
                </c:pt>
                <c:pt idx="35">
                  <c:v>0.39050854821183273</c:v>
                </c:pt>
                <c:pt idx="36">
                  <c:v>0.39053542283032383</c:v>
                </c:pt>
                <c:pt idx="37">
                  <c:v>0.39055609515296763</c:v>
                </c:pt>
                <c:pt idx="38">
                  <c:v>0.39057199666688919</c:v>
                </c:pt>
                <c:pt idx="39">
                  <c:v>0.39058422843927154</c:v>
                </c:pt>
                <c:pt idx="40">
                  <c:v>0.39059363739943315</c:v>
                </c:pt>
                <c:pt idx="41">
                  <c:v>0.39060087500457141</c:v>
                </c:pt>
                <c:pt idx="42">
                  <c:v>0.39060644235969055</c:v>
                </c:pt>
                <c:pt idx="43">
                  <c:v>0.3906107249207581</c:v>
                </c:pt>
                <c:pt idx="44">
                  <c:v>0.39061401918678973</c:v>
                </c:pt>
                <c:pt idx="45">
                  <c:v>0.39061655323065253</c:v>
                </c:pt>
                <c:pt idx="46">
                  <c:v>0.39061850249106123</c:v>
                </c:pt>
                <c:pt idx="47">
                  <c:v>0.39062000191971802</c:v>
                </c:pt>
                <c:pt idx="48">
                  <c:v>0.39062115532494129</c:v>
                </c:pt>
                <c:pt idx="49">
                  <c:v>0.39062204255887856</c:v>
                </c:pt>
                <c:pt idx="50">
                  <c:v>0.39062272504602014</c:v>
                </c:pt>
                <c:pt idx="51">
                  <c:v>0.39062325003583126</c:v>
                </c:pt>
                <c:pt idx="52">
                  <c:v>0.39062365387397152</c:v>
                </c:pt>
                <c:pt idx="53">
                  <c:v>0.39062396451859061</c:v>
                </c:pt>
                <c:pt idx="54">
                  <c:v>0.3906242034759283</c:v>
                </c:pt>
                <c:pt idx="55">
                  <c:v>0.3906243872892286</c:v>
                </c:pt>
                <c:pt idx="56">
                  <c:v>0.39062452868405323</c:v>
                </c:pt>
                <c:pt idx="57">
                  <c:v>0.39062463744929027</c:v>
                </c:pt>
                <c:pt idx="58">
                  <c:v>0.39062472111484958</c:v>
                </c:pt>
                <c:pt idx="59">
                  <c:v>0.39062478547296764</c:v>
                </c:pt>
                <c:pt idx="60">
                  <c:v>0.39062483497920958</c:v>
                </c:pt>
                <c:pt idx="61">
                  <c:v>0.39062487306093274</c:v>
                </c:pt>
                <c:pt idx="62">
                  <c:v>0.39062490235456504</c:v>
                </c:pt>
                <c:pt idx="63">
                  <c:v>0.39062492488812772</c:v>
                </c:pt>
                <c:pt idx="64">
                  <c:v>0.39062494222163713</c:v>
                </c:pt>
                <c:pt idx="65">
                  <c:v>0.39062495555510585</c:v>
                </c:pt>
                <c:pt idx="66">
                  <c:v>0.39062496581161998</c:v>
                </c:pt>
                <c:pt idx="67">
                  <c:v>0.39062497370124627</c:v>
                </c:pt>
                <c:pt idx="68">
                  <c:v>0.39062497977018951</c:v>
                </c:pt>
                <c:pt idx="69">
                  <c:v>0.39062498443860727</c:v>
                </c:pt>
                <c:pt idx="70">
                  <c:v>0.39062498802969797</c:v>
                </c:pt>
                <c:pt idx="71">
                  <c:v>0.39062499079207536</c:v>
                </c:pt>
                <c:pt idx="72">
                  <c:v>0.39062499291698116</c:v>
                </c:pt>
                <c:pt idx="73">
                  <c:v>0.39062499455152405</c:v>
                </c:pt>
                <c:pt idx="74">
                  <c:v>0.39062499580886478</c:v>
                </c:pt>
                <c:pt idx="75">
                  <c:v>0.39062499677604989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3CA-4034-84DC-6F3C2AD2F414}"/>
            </c:ext>
          </c:extLst>
        </c:ser>
        <c:ser>
          <c:idx val="3"/>
          <c:order val="3"/>
          <c:tx>
            <c:v>A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Frequenztabellen!$E$14:$E$89</c:f>
              <c:numCache>
                <c:formatCode>0.0000</c:formatCode>
                <c:ptCount val="76"/>
                <c:pt idx="0">
                  <c:v>0.96837722339831622</c:v>
                </c:pt>
                <c:pt idx="1">
                  <c:v>0.9409920259974307</c:v>
                </c:pt>
                <c:pt idx="2">
                  <c:v>0.8957909830780616</c:v>
                </c:pt>
                <c:pt idx="3">
                  <c:v>0.83048273177777565</c:v>
                </c:pt>
                <c:pt idx="4">
                  <c:v>0.75113786072372413</c:v>
                </c:pt>
                <c:pt idx="5">
                  <c:v>0.67070344683624872</c:v>
                </c:pt>
                <c:pt idx="6">
                  <c:v>0.60034118177879736</c:v>
                </c:pt>
                <c:pt idx="7">
                  <c:v>0.54430481823297117</c:v>
                </c:pt>
                <c:pt idx="8">
                  <c:v>0.50175614768286447</c:v>
                </c:pt>
                <c:pt idx="9">
                  <c:v>0.47005348527301205</c:v>
                </c:pt>
                <c:pt idx="10">
                  <c:v>0.4465303707675311</c:v>
                </c:pt>
                <c:pt idx="11">
                  <c:v>0.42903612018391468</c:v>
                </c:pt>
                <c:pt idx="12">
                  <c:v>0.41596527549445261</c:v>
                </c:pt>
                <c:pt idx="13">
                  <c:v>0.40615013686290702</c:v>
                </c:pt>
                <c:pt idx="14">
                  <c:v>0.39874547952544115</c:v>
                </c:pt>
                <c:pt idx="15">
                  <c:v>0.39313702936994299</c:v>
                </c:pt>
                <c:pt idx="16">
                  <c:v>0.38887508230937018</c:v>
                </c:pt>
                <c:pt idx="17">
                  <c:v>0.38562776577197999</c:v>
                </c:pt>
                <c:pt idx="18">
                  <c:v>0.38314830769677977</c:v>
                </c:pt>
                <c:pt idx="19">
                  <c:v>0.38125199434750312</c:v>
                </c:pt>
                <c:pt idx="20">
                  <c:v>0.37979978962423477</c:v>
                </c:pt>
                <c:pt idx="21">
                  <c:v>0.37868655860153999</c:v>
                </c:pt>
                <c:pt idx="22">
                  <c:v>0.37783250680582237</c:v>
                </c:pt>
                <c:pt idx="23">
                  <c:v>0.37717689367017526</c:v>
                </c:pt>
                <c:pt idx="24">
                  <c:v>0.37667337491023878</c:v>
                </c:pt>
                <c:pt idx="25">
                  <c:v>0.376286525740539</c:v>
                </c:pt>
                <c:pt idx="26">
                  <c:v>0.37598922937599732</c:v>
                </c:pt>
                <c:pt idx="27">
                  <c:v>0.37576070552685836</c:v>
                </c:pt>
                <c:pt idx="28">
                  <c:v>0.37558501598834837</c:v>
                </c:pt>
                <c:pt idx="29">
                  <c:v>0.37544992820574097</c:v>
                </c:pt>
                <c:pt idx="30">
                  <c:v>0.37534604885852574</c:v>
                </c:pt>
                <c:pt idx="31">
                  <c:v>0.37526616198414076</c:v>
                </c:pt>
                <c:pt idx="32">
                  <c:v>0.37520472256400006</c:v>
                </c:pt>
                <c:pt idx="33">
                  <c:v>0.37515746858524823</c:v>
                </c:pt>
                <c:pt idx="34">
                  <c:v>0.37512112358019911</c:v>
                </c:pt>
                <c:pt idx="35">
                  <c:v>0.37509316837481066</c:v>
                </c:pt>
                <c:pt idx="36">
                  <c:v>0.37507166584453555</c:v>
                </c:pt>
                <c:pt idx="37">
                  <c:v>0.37505512630875382</c:v>
                </c:pt>
                <c:pt idx="38">
                  <c:v>0.37504240410497514</c:v>
                </c:pt>
                <c:pt idx="39">
                  <c:v>0.37503261809973509</c:v>
                </c:pt>
                <c:pt idx="40">
                  <c:v>0.3750250905840834</c:v>
                </c:pt>
                <c:pt idx="41">
                  <c:v>0.37501930029434394</c:v>
                </c:pt>
                <c:pt idx="42">
                  <c:v>0.3750148462885774</c:v>
                </c:pt>
                <c:pt idx="43">
                  <c:v>0.3750114201677297</c:v>
                </c:pt>
                <c:pt idx="44">
                  <c:v>0.37500878471230514</c:v>
                </c:pt>
                <c:pt idx="45">
                  <c:v>0.37500675745200851</c:v>
                </c:pt>
                <c:pt idx="46">
                  <c:v>0.37500519802876664</c:v>
                </c:pt>
                <c:pt idx="47">
                  <c:v>0.37500399847701582</c:v>
                </c:pt>
                <c:pt idx="48">
                  <c:v>0.37500307574761516</c:v>
                </c:pt>
                <c:pt idx="49">
                  <c:v>0.37500236595737535</c:v>
                </c:pt>
                <c:pt idx="50">
                  <c:v>0.3750018199658337</c:v>
                </c:pt>
                <c:pt idx="51">
                  <c:v>0.37500139997290294</c:v>
                </c:pt>
                <c:pt idx="52">
                  <c:v>0.37500107690175055</c:v>
                </c:pt>
                <c:pt idx="53">
                  <c:v>0.3750008283856765</c:v>
                </c:pt>
                <c:pt idx="54">
                  <c:v>0.37500063721958221</c:v>
                </c:pt>
                <c:pt idx="55">
                  <c:v>0.37500049016880932</c:v>
                </c:pt>
                <c:pt idx="56">
                  <c:v>0.37500037705287115</c:v>
                </c:pt>
                <c:pt idx="57">
                  <c:v>0.37500029004063506</c:v>
                </c:pt>
                <c:pt idx="58">
                  <c:v>0.37500022310816017</c:v>
                </c:pt>
                <c:pt idx="59">
                  <c:v>0.37500017162164945</c:v>
                </c:pt>
                <c:pt idx="60">
                  <c:v>0.37500013201664628</c:v>
                </c:pt>
                <c:pt idx="61">
                  <c:v>0.37500010155126207</c:v>
                </c:pt>
                <c:pt idx="62">
                  <c:v>0.37500007811635283</c:v>
                </c:pt>
                <c:pt idx="63">
                  <c:v>0.37500006008950071</c:v>
                </c:pt>
                <c:pt idx="64">
                  <c:v>0.37500004622269201</c:v>
                </c:pt>
                <c:pt idx="65">
                  <c:v>0.37500003555591632</c:v>
                </c:pt>
                <c:pt idx="66">
                  <c:v>0.37500002735070459</c:v>
                </c:pt>
                <c:pt idx="67">
                  <c:v>0.37500002103900332</c:v>
                </c:pt>
                <c:pt idx="68">
                  <c:v>0.37500001618384859</c:v>
                </c:pt>
                <c:pt idx="69">
                  <c:v>0.37500001244911429</c:v>
                </c:pt>
                <c:pt idx="70">
                  <c:v>0.37500000957624169</c:v>
                </c:pt>
                <c:pt idx="71">
                  <c:v>0.37500000736633976</c:v>
                </c:pt>
                <c:pt idx="72">
                  <c:v>0.37500000566641511</c:v>
                </c:pt>
                <c:pt idx="73">
                  <c:v>0.37500000435878078</c:v>
                </c:pt>
                <c:pt idx="74">
                  <c:v>0.37500000335290817</c:v>
                </c:pt>
                <c:pt idx="75">
                  <c:v>0.37500000257916011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3CA-4034-84DC-6F3C2AD2F414}"/>
            </c:ext>
          </c:extLst>
        </c:ser>
        <c:ser>
          <c:idx val="4"/>
          <c:order val="4"/>
          <c:tx>
            <c:v>a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Frequenztabellen!$F$14:$F$89</c:f>
              <c:numCache>
                <c:formatCode>0.0000</c:formatCode>
                <c:ptCount val="76"/>
                <c:pt idx="0">
                  <c:v>3.1622776601683791E-2</c:v>
                </c:pt>
                <c:pt idx="1">
                  <c:v>5.9007974002569269E-2</c:v>
                </c:pt>
                <c:pt idx="2">
                  <c:v>0.10420901692193837</c:v>
                </c:pt>
                <c:pt idx="3">
                  <c:v>0.16951726822222438</c:v>
                </c:pt>
                <c:pt idx="4">
                  <c:v>0.24886213927627587</c:v>
                </c:pt>
                <c:pt idx="5">
                  <c:v>0.32929655316375128</c:v>
                </c:pt>
                <c:pt idx="6">
                  <c:v>0.39965881822120269</c:v>
                </c:pt>
                <c:pt idx="7">
                  <c:v>0.45569518176702883</c:v>
                </c:pt>
                <c:pt idx="8">
                  <c:v>0.49824385231713547</c:v>
                </c:pt>
                <c:pt idx="9">
                  <c:v>0.52994651472698795</c:v>
                </c:pt>
                <c:pt idx="10">
                  <c:v>0.5534696292324689</c:v>
                </c:pt>
                <c:pt idx="11">
                  <c:v>0.57096387981608532</c:v>
                </c:pt>
                <c:pt idx="12">
                  <c:v>0.58403472450554739</c:v>
                </c:pt>
                <c:pt idx="13">
                  <c:v>0.59384986313709298</c:v>
                </c:pt>
                <c:pt idx="14">
                  <c:v>0.60125452047455885</c:v>
                </c:pt>
                <c:pt idx="15">
                  <c:v>0.60686297063005701</c:v>
                </c:pt>
                <c:pt idx="16">
                  <c:v>0.61112491769062982</c:v>
                </c:pt>
                <c:pt idx="17">
                  <c:v>0.61437223422802001</c:v>
                </c:pt>
                <c:pt idx="18">
                  <c:v>0.61685169230322023</c:v>
                </c:pt>
                <c:pt idx="19">
                  <c:v>0.61874800565249688</c:v>
                </c:pt>
                <c:pt idx="20">
                  <c:v>0.62020021037576523</c:v>
                </c:pt>
                <c:pt idx="21">
                  <c:v>0.62131344139846001</c:v>
                </c:pt>
                <c:pt idx="22">
                  <c:v>0.62216749319417763</c:v>
                </c:pt>
                <c:pt idx="23">
                  <c:v>0.62282310632982474</c:v>
                </c:pt>
                <c:pt idx="24">
                  <c:v>0.62332662508976122</c:v>
                </c:pt>
                <c:pt idx="25">
                  <c:v>0.623713474259461</c:v>
                </c:pt>
                <c:pt idx="26">
                  <c:v>0.62401077062400268</c:v>
                </c:pt>
                <c:pt idx="27">
                  <c:v>0.62423929447314164</c:v>
                </c:pt>
                <c:pt idx="28">
                  <c:v>0.62441498401165163</c:v>
                </c:pt>
                <c:pt idx="29">
                  <c:v>0.62455007179425903</c:v>
                </c:pt>
                <c:pt idx="30">
                  <c:v>0.62465395114147426</c:v>
                </c:pt>
                <c:pt idx="31">
                  <c:v>0.62473383801585924</c:v>
                </c:pt>
                <c:pt idx="32">
                  <c:v>0.62479527743599994</c:v>
                </c:pt>
                <c:pt idx="33">
                  <c:v>0.62484253141475177</c:v>
                </c:pt>
                <c:pt idx="34">
                  <c:v>0.62487887641980089</c:v>
                </c:pt>
                <c:pt idx="35">
                  <c:v>0.62490683162518934</c:v>
                </c:pt>
                <c:pt idx="36">
                  <c:v>0.62492833415546445</c:v>
                </c:pt>
                <c:pt idx="37">
                  <c:v>0.62494487369124618</c:v>
                </c:pt>
                <c:pt idx="38">
                  <c:v>0.62495759589502486</c:v>
                </c:pt>
                <c:pt idx="39">
                  <c:v>0.62496738190026491</c:v>
                </c:pt>
                <c:pt idx="40">
                  <c:v>0.6249749094159166</c:v>
                </c:pt>
                <c:pt idx="41">
                  <c:v>0.62498069970565606</c:v>
                </c:pt>
                <c:pt idx="42">
                  <c:v>0.6249851537114226</c:v>
                </c:pt>
                <c:pt idx="43">
                  <c:v>0.6249885798322703</c:v>
                </c:pt>
                <c:pt idx="44">
                  <c:v>0.62499121528769486</c:v>
                </c:pt>
                <c:pt idx="45">
                  <c:v>0.62499324254799149</c:v>
                </c:pt>
                <c:pt idx="46">
                  <c:v>0.62499480197123336</c:v>
                </c:pt>
                <c:pt idx="47">
                  <c:v>0.62499600152298418</c:v>
                </c:pt>
                <c:pt idx="48">
                  <c:v>0.62499692425238484</c:v>
                </c:pt>
                <c:pt idx="49">
                  <c:v>0.62499763404262465</c:v>
                </c:pt>
                <c:pt idx="50">
                  <c:v>0.6249981800341663</c:v>
                </c:pt>
                <c:pt idx="51">
                  <c:v>0.62499860002709706</c:v>
                </c:pt>
                <c:pt idx="52">
                  <c:v>0.62499892309824945</c:v>
                </c:pt>
                <c:pt idx="53">
                  <c:v>0.6249991716143235</c:v>
                </c:pt>
                <c:pt idx="54">
                  <c:v>0.62499936278041779</c:v>
                </c:pt>
                <c:pt idx="55">
                  <c:v>0.62499950983119068</c:v>
                </c:pt>
                <c:pt idx="56">
                  <c:v>0.62499962294712885</c:v>
                </c:pt>
                <c:pt idx="57">
                  <c:v>0.62499970995936494</c:v>
                </c:pt>
                <c:pt idx="58">
                  <c:v>0.62499977689183983</c:v>
                </c:pt>
                <c:pt idx="59">
                  <c:v>0.62499982837835055</c:v>
                </c:pt>
                <c:pt idx="60">
                  <c:v>0.62499986798335372</c:v>
                </c:pt>
                <c:pt idx="61">
                  <c:v>0.62499989844873793</c:v>
                </c:pt>
                <c:pt idx="62">
                  <c:v>0.62499992188364717</c:v>
                </c:pt>
                <c:pt idx="63">
                  <c:v>0.62499993991049929</c:v>
                </c:pt>
                <c:pt idx="64">
                  <c:v>0.62499995377730799</c:v>
                </c:pt>
                <c:pt idx="65">
                  <c:v>0.62499996444408368</c:v>
                </c:pt>
                <c:pt idx="66">
                  <c:v>0.62499997264929541</c:v>
                </c:pt>
                <c:pt idx="67">
                  <c:v>0.62499997896099668</c:v>
                </c:pt>
                <c:pt idx="68">
                  <c:v>0.62499998381615141</c:v>
                </c:pt>
                <c:pt idx="69">
                  <c:v>0.62499998755088571</c:v>
                </c:pt>
                <c:pt idx="70">
                  <c:v>0.62499999042375831</c:v>
                </c:pt>
                <c:pt idx="71">
                  <c:v>0.62499999263366024</c:v>
                </c:pt>
                <c:pt idx="72">
                  <c:v>0.62499999433358489</c:v>
                </c:pt>
                <c:pt idx="73">
                  <c:v>0.62499999564121922</c:v>
                </c:pt>
                <c:pt idx="74">
                  <c:v>0.62499999664709183</c:v>
                </c:pt>
                <c:pt idx="75">
                  <c:v>0.62499999742083989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3CA-4034-84DC-6F3C2AD2F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961528"/>
        <c:axId val="1"/>
      </c:lineChart>
      <c:catAx>
        <c:axId val="665961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665961528"/>
        <c:crosses val="autoZero"/>
        <c:crossBetween val="between"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521893657033149"/>
          <c:y val="0.40494932036637471"/>
          <c:w val="0.99722034507194213"/>
          <c:h val="0.599550045684372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336550</xdr:colOff>
      <xdr:row>3</xdr:row>
      <xdr:rowOff>127000</xdr:rowOff>
    </xdr:from>
    <xdr:to>
      <xdr:col>9</xdr:col>
      <xdr:colOff>12700</xdr:colOff>
      <xdr:row>13</xdr:row>
      <xdr:rowOff>127000</xdr:rowOff>
    </xdr:to>
    <xdr:graphicFrame macro="">
      <xdr:nvGraphicFramePr>
        <xdr:cNvPr id="5126" name="Diagramm 1">
          <a:extLst>
            <a:ext uri="{FF2B5EF4-FFF2-40B4-BE49-F238E27FC236}">
              <a16:creationId xmlns:a16="http://schemas.microsoft.com/office/drawing/2014/main" id="{B323B4BD-B6B6-E9E5-920B-3828D8BF3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342900</xdr:colOff>
      <xdr:row>14</xdr:row>
      <xdr:rowOff>76200</xdr:rowOff>
    </xdr:from>
    <xdr:to>
      <xdr:col>9</xdr:col>
      <xdr:colOff>12700</xdr:colOff>
      <xdr:row>24</xdr:row>
      <xdr:rowOff>19050</xdr:rowOff>
    </xdr:to>
    <xdr:graphicFrame macro="">
      <xdr:nvGraphicFramePr>
        <xdr:cNvPr id="5127" name="Diagramm 2">
          <a:extLst>
            <a:ext uri="{FF2B5EF4-FFF2-40B4-BE49-F238E27FC236}">
              <a16:creationId xmlns:a16="http://schemas.microsoft.com/office/drawing/2014/main" id="{6BA8C92A-7206-2E82-DBC8-ACC11F451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146050</xdr:colOff>
      <xdr:row>12</xdr:row>
      <xdr:rowOff>88900</xdr:rowOff>
    </xdr:from>
    <xdr:to>
      <xdr:col>17</xdr:col>
      <xdr:colOff>501650</xdr:colOff>
      <xdr:row>33</xdr:row>
      <xdr:rowOff>19050</xdr:rowOff>
    </xdr:to>
    <xdr:graphicFrame macro="">
      <xdr:nvGraphicFramePr>
        <xdr:cNvPr id="1038" name="Diagramm 7">
          <a:extLst>
            <a:ext uri="{FF2B5EF4-FFF2-40B4-BE49-F238E27FC236}">
              <a16:creationId xmlns:a16="http://schemas.microsoft.com/office/drawing/2014/main" id="{F9B41390-2ADD-5826-EFD7-50186A69D7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7</xdr:col>
      <xdr:colOff>165100</xdr:colOff>
      <xdr:row>35</xdr:row>
      <xdr:rowOff>38100</xdr:rowOff>
    </xdr:from>
    <xdr:to>
      <xdr:col>17</xdr:col>
      <xdr:colOff>476250</xdr:colOff>
      <xdr:row>57</xdr:row>
      <xdr:rowOff>76200</xdr:rowOff>
    </xdr:to>
    <xdr:graphicFrame macro="">
      <xdr:nvGraphicFramePr>
        <xdr:cNvPr id="1039" name="Diagramm 8">
          <a:extLst>
            <a:ext uri="{FF2B5EF4-FFF2-40B4-BE49-F238E27FC236}">
              <a16:creationId xmlns:a16="http://schemas.microsoft.com/office/drawing/2014/main" id="{9425C68E-C919-F059-235A-8D1C7656D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4515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4E76347-ADD2-8E0D-74BC-008771A9ED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6"/>
  <sheetViews>
    <sheetView workbookViewId="0">
      <selection activeCell="C5" sqref="C5"/>
    </sheetView>
  </sheetViews>
  <sheetFormatPr baseColWidth="10" defaultRowHeight="12.5" x14ac:dyDescent="0.25"/>
  <cols>
    <col min="2" max="2" width="7.7265625" customWidth="1"/>
    <col min="3" max="3" width="8.453125" customWidth="1"/>
    <col min="4" max="4" width="8.54296875" customWidth="1"/>
  </cols>
  <sheetData>
    <row r="1" spans="1:5" ht="15.5" x14ac:dyDescent="0.35">
      <c r="A1" s="2" t="s">
        <v>37</v>
      </c>
      <c r="B1" s="3"/>
      <c r="C1" s="4"/>
      <c r="D1" s="9"/>
    </row>
    <row r="3" spans="1:5" x14ac:dyDescent="0.25">
      <c r="A3" s="5" t="s">
        <v>0</v>
      </c>
      <c r="B3" s="6"/>
      <c r="C3" t="s">
        <v>36</v>
      </c>
    </row>
    <row r="4" spans="1:5" ht="13" thickBot="1" x14ac:dyDescent="0.3"/>
    <row r="5" spans="1:5" ht="13" thickBot="1" x14ac:dyDescent="0.3">
      <c r="A5" s="51" t="s">
        <v>35</v>
      </c>
      <c r="B5" s="50"/>
      <c r="C5" s="49">
        <v>0.4</v>
      </c>
      <c r="D5" s="1"/>
      <c r="E5" s="1"/>
    </row>
    <row r="6" spans="1:5" x14ac:dyDescent="0.25">
      <c r="A6" s="1"/>
      <c r="B6" s="1" t="s">
        <v>1</v>
      </c>
      <c r="C6" s="48">
        <f>(C9)^2</f>
        <v>0.13508893593264826</v>
      </c>
      <c r="D6" s="45">
        <f>C6*100</f>
        <v>13.508893593264826</v>
      </c>
      <c r="E6" s="1" t="s">
        <v>14</v>
      </c>
    </row>
    <row r="7" spans="1:5" x14ac:dyDescent="0.25">
      <c r="A7" s="1"/>
      <c r="B7" s="1" t="s">
        <v>2</v>
      </c>
      <c r="C7" s="46">
        <f>2*C9*C10</f>
        <v>0.46491106406735172</v>
      </c>
      <c r="D7" s="45">
        <f>C7*100</f>
        <v>46.49110640673517</v>
      </c>
      <c r="E7" s="1" t="s">
        <v>14</v>
      </c>
    </row>
    <row r="8" spans="1:5" x14ac:dyDescent="0.25">
      <c r="A8" s="47"/>
      <c r="B8" s="1" t="s">
        <v>3</v>
      </c>
      <c r="C8" s="46">
        <f>IF(C5&lt;0,0,IF(C5&gt;1,1,C5))</f>
        <v>0.4</v>
      </c>
      <c r="D8" s="45">
        <f>C8*100</f>
        <v>40</v>
      </c>
      <c r="E8" s="1" t="s">
        <v>14</v>
      </c>
    </row>
    <row r="9" spans="1:5" x14ac:dyDescent="0.25">
      <c r="A9" s="1"/>
      <c r="B9" s="1" t="s">
        <v>4</v>
      </c>
      <c r="C9" s="46">
        <f>1-C10</f>
        <v>0.36754446796632412</v>
      </c>
      <c r="D9" s="45">
        <f>C9*100</f>
        <v>36.754446796632415</v>
      </c>
      <c r="E9" s="1" t="s">
        <v>14</v>
      </c>
    </row>
    <row r="10" spans="1:5" x14ac:dyDescent="0.25">
      <c r="A10" s="1"/>
      <c r="B10" s="1" t="s">
        <v>5</v>
      </c>
      <c r="C10" s="46">
        <f>SQRT(C8)</f>
        <v>0.63245553203367588</v>
      </c>
      <c r="D10" s="45">
        <f>C10*100</f>
        <v>63.245553203367585</v>
      </c>
      <c r="E10" s="1" t="s">
        <v>14</v>
      </c>
    </row>
    <row r="12" spans="1:5" ht="13" x14ac:dyDescent="0.3">
      <c r="A12" t="s">
        <v>34</v>
      </c>
    </row>
    <row r="13" spans="1:5" ht="13" x14ac:dyDescent="0.3">
      <c r="A13" t="s">
        <v>33</v>
      </c>
    </row>
    <row r="14" spans="1:5" ht="13" x14ac:dyDescent="0.3">
      <c r="A14" t="s">
        <v>32</v>
      </c>
    </row>
    <row r="15" spans="1:5" ht="13" x14ac:dyDescent="0.3">
      <c r="A15" t="s">
        <v>31</v>
      </c>
    </row>
    <row r="16" spans="1:5" ht="13" x14ac:dyDescent="0.3">
      <c r="A16" t="s">
        <v>30</v>
      </c>
    </row>
  </sheetData>
  <sheetProtection sheet="1" objects="1" scenarios="1" selectLockedCells="1"/>
  <protectedRanges>
    <protectedRange sqref="C5" name="Eingabe aa" securityDescriptor="O:WDG:WDD:(A;;CC;;;WD)"/>
  </protectedRanges>
  <pageMargins left="0.78740157480314965" right="0.78740157480314965" top="0.98425196850393704" bottom="0.98425196850393704" header="0.78740157480314965" footer="0.78740157480314965"/>
  <pageSetup paperSize="9" orientation="landscape" horizontalDpi="200" verticalDpi="200" r:id="rId1"/>
  <headerFooter alignWithMargins="0">
    <oddHeader>&amp;CHardy Weinberg Gesetz</oddHeader>
    <oddFooter>&amp;R&amp;"Tahoma,Standard"&amp;8http:/www.vobs.at/bio
(C) Rudolf Öller  (2004)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9"/>
  <sheetViews>
    <sheetView tabSelected="1" zoomScale="80" workbookViewId="0">
      <selection activeCell="H7" sqref="H7"/>
    </sheetView>
  </sheetViews>
  <sheetFormatPr baseColWidth="10" defaultRowHeight="12.5" x14ac:dyDescent="0.25"/>
  <cols>
    <col min="1" max="1" width="10.81640625" customWidth="1"/>
    <col min="2" max="2" width="9.54296875" customWidth="1"/>
    <col min="3" max="3" width="8.54296875" customWidth="1"/>
    <col min="4" max="4" width="10.453125" customWidth="1"/>
    <col min="5" max="5" width="7" customWidth="1"/>
    <col min="6" max="6" width="7.7265625" customWidth="1"/>
    <col min="7" max="7" width="9.453125" customWidth="1"/>
    <col min="8" max="8" width="7.7265625" customWidth="1"/>
    <col min="9" max="9" width="7.54296875" customWidth="1"/>
    <col min="10" max="10" width="8" customWidth="1"/>
    <col min="11" max="11" width="5.453125" customWidth="1"/>
    <col min="12" max="12" width="8.54296875" customWidth="1"/>
    <col min="13" max="13" width="9.81640625" customWidth="1"/>
  </cols>
  <sheetData>
    <row r="1" spans="1:14" ht="15.5" x14ac:dyDescent="0.35">
      <c r="A1" s="2" t="s">
        <v>12</v>
      </c>
      <c r="B1" s="3"/>
      <c r="C1" s="4"/>
      <c r="D1" s="8"/>
      <c r="E1" s="8"/>
      <c r="F1" s="8"/>
      <c r="G1" s="8"/>
      <c r="H1" s="8"/>
      <c r="I1" s="8"/>
      <c r="J1" s="8"/>
      <c r="K1" s="9"/>
    </row>
    <row r="3" spans="1:14" ht="13.5" x14ac:dyDescent="0.3">
      <c r="A3" s="5" t="s">
        <v>0</v>
      </c>
      <c r="B3" s="6"/>
      <c r="C3" s="7" t="s">
        <v>13</v>
      </c>
      <c r="D3" s="1"/>
      <c r="E3" s="1"/>
      <c r="F3" s="1"/>
      <c r="G3" s="1"/>
      <c r="H3" s="1"/>
      <c r="I3" s="1"/>
      <c r="J3" s="1"/>
      <c r="K3" s="1"/>
      <c r="L3" s="1"/>
    </row>
    <row r="4" spans="1:14" ht="13" thickBot="1" x14ac:dyDescent="0.3">
      <c r="C4" s="7"/>
      <c r="L4" s="17"/>
    </row>
    <row r="5" spans="1:14" ht="16" thickBot="1" x14ac:dyDescent="0.45">
      <c r="A5" s="24" t="s">
        <v>17</v>
      </c>
      <c r="B5" s="25"/>
      <c r="C5" s="26"/>
      <c r="D5" s="35">
        <v>1E-3</v>
      </c>
      <c r="F5" s="36" t="s">
        <v>28</v>
      </c>
      <c r="G5" s="27" t="s">
        <v>21</v>
      </c>
      <c r="H5" s="28"/>
      <c r="I5" s="29"/>
      <c r="J5" s="29"/>
      <c r="K5" s="37"/>
      <c r="L5" s="40"/>
    </row>
    <row r="6" spans="1:14" s="31" customFormat="1" ht="13" x14ac:dyDescent="0.3">
      <c r="D6" s="32" t="s">
        <v>15</v>
      </c>
      <c r="E6" s="32" t="s">
        <v>16</v>
      </c>
      <c r="G6" s="32" t="s">
        <v>24</v>
      </c>
      <c r="H6" s="32" t="s">
        <v>27</v>
      </c>
      <c r="I6" s="33"/>
      <c r="J6" s="33"/>
      <c r="K6" s="33"/>
      <c r="L6" s="39" t="s">
        <v>26</v>
      </c>
      <c r="N6" s="32"/>
    </row>
    <row r="7" spans="1:14" ht="16" thickBot="1" x14ac:dyDescent="0.45">
      <c r="A7" s="16" t="s">
        <v>18</v>
      </c>
      <c r="C7" s="20" t="s">
        <v>1</v>
      </c>
      <c r="D7" s="44">
        <f>(D10)^2</f>
        <v>0.93775444679663245</v>
      </c>
      <c r="E7" s="41">
        <f>D7*100</f>
        <v>93.775444679663238</v>
      </c>
      <c r="F7" s="42" t="s">
        <v>14</v>
      </c>
      <c r="G7" s="41">
        <f>IF(L7&lt;0,0,IF(L7&gt;1,1,L7))</f>
        <v>0.5</v>
      </c>
      <c r="H7" s="22">
        <f>1-G7</f>
        <v>0.5</v>
      </c>
      <c r="I7" s="23" t="s">
        <v>22</v>
      </c>
      <c r="J7" s="19"/>
      <c r="K7" s="21"/>
      <c r="L7" s="38">
        <v>0.5</v>
      </c>
    </row>
    <row r="8" spans="1:14" ht="16" thickBot="1" x14ac:dyDescent="0.45">
      <c r="C8" s="20" t="s">
        <v>2</v>
      </c>
      <c r="D8" s="44">
        <f>2*D10*D11</f>
        <v>6.1245553203367581E-2</v>
      </c>
      <c r="E8" s="41">
        <f>D8*100</f>
        <v>6.124555320336758</v>
      </c>
      <c r="F8" s="42" t="s">
        <v>14</v>
      </c>
      <c r="G8" s="41">
        <f>IF(L8&lt;0,0,IF(L8&gt;1,1,L8))</f>
        <v>1</v>
      </c>
      <c r="H8" s="22">
        <f>1-G8</f>
        <v>0</v>
      </c>
      <c r="I8" s="23" t="s">
        <v>23</v>
      </c>
      <c r="J8" s="18"/>
      <c r="K8" s="21"/>
      <c r="L8" s="34">
        <v>1</v>
      </c>
    </row>
    <row r="9" spans="1:14" ht="16" thickBot="1" x14ac:dyDescent="0.45">
      <c r="C9" s="20" t="s">
        <v>3</v>
      </c>
      <c r="D9" s="44">
        <f>IF(D5&lt;0,0,IF(D5&gt;1,1,D5))</f>
        <v>1E-3</v>
      </c>
      <c r="E9" s="41">
        <f>D9*100</f>
        <v>0.1</v>
      </c>
      <c r="F9" s="42" t="s">
        <v>14</v>
      </c>
      <c r="G9" s="41">
        <f>IF(L9&lt;0,0,IF(L9&gt;1,1,L9))</f>
        <v>0.7</v>
      </c>
      <c r="H9" s="22">
        <f>1-G9</f>
        <v>0.30000000000000004</v>
      </c>
      <c r="I9" s="23" t="s">
        <v>25</v>
      </c>
      <c r="J9" s="18"/>
      <c r="K9" s="21"/>
      <c r="L9" s="34">
        <v>0.7</v>
      </c>
    </row>
    <row r="10" spans="1:14" ht="13" x14ac:dyDescent="0.3">
      <c r="A10" s="16" t="s">
        <v>19</v>
      </c>
      <c r="C10" s="20" t="s">
        <v>4</v>
      </c>
      <c r="D10" s="44">
        <f>1-D11</f>
        <v>0.96837722339831622</v>
      </c>
      <c r="E10" s="41">
        <f>D10*100</f>
        <v>96.837722339831629</v>
      </c>
      <c r="F10" s="43" t="s">
        <v>14</v>
      </c>
      <c r="G10" s="30"/>
      <c r="H10" s="30"/>
    </row>
    <row r="11" spans="1:14" x14ac:dyDescent="0.25">
      <c r="C11" s="20" t="s">
        <v>5</v>
      </c>
      <c r="D11" s="44">
        <f>SQRT(D9)</f>
        <v>3.1622776601683791E-2</v>
      </c>
      <c r="E11" s="41">
        <f>D11*100</f>
        <v>3.1622776601683791</v>
      </c>
      <c r="F11" s="43" t="s">
        <v>14</v>
      </c>
      <c r="G11" s="30"/>
      <c r="H11" s="30"/>
    </row>
    <row r="12" spans="1:14" x14ac:dyDescent="0.25">
      <c r="A12" t="s">
        <v>20</v>
      </c>
    </row>
    <row r="13" spans="1:14" ht="14.5" x14ac:dyDescent="0.25">
      <c r="A13" s="10" t="s">
        <v>6</v>
      </c>
      <c r="B13" s="11" t="s">
        <v>7</v>
      </c>
      <c r="C13" s="11" t="s">
        <v>8</v>
      </c>
      <c r="D13" s="11" t="s">
        <v>9</v>
      </c>
      <c r="E13" s="12" t="s">
        <v>10</v>
      </c>
      <c r="F13" s="13" t="s">
        <v>11</v>
      </c>
      <c r="G13" s="11" t="s">
        <v>29</v>
      </c>
    </row>
    <row r="14" spans="1:14" x14ac:dyDescent="0.25">
      <c r="A14" s="15">
        <v>0</v>
      </c>
      <c r="B14" s="14">
        <f>D7</f>
        <v>0.93775444679663245</v>
      </c>
      <c r="C14" s="14">
        <f>D8</f>
        <v>6.1245553203367581E-2</v>
      </c>
      <c r="D14" s="14">
        <f>D9</f>
        <v>1E-3</v>
      </c>
      <c r="E14" s="14">
        <f>D10</f>
        <v>0.96837722339831622</v>
      </c>
      <c r="F14" s="14">
        <f>D11</f>
        <v>3.1622776601683791E-2</v>
      </c>
      <c r="G14" s="14">
        <f>B14+C14</f>
        <v>0.999</v>
      </c>
      <c r="H14" s="14"/>
    </row>
    <row r="15" spans="1:14" x14ac:dyDescent="0.25">
      <c r="A15" s="15">
        <f>A14+1</f>
        <v>1</v>
      </c>
      <c r="B15" s="14">
        <f>E15^2</f>
        <v>0.88546599299074935</v>
      </c>
      <c r="C15" s="14">
        <f>2*E15*F15</f>
        <v>0.11105206601336275</v>
      </c>
      <c r="D15" s="14">
        <f>F15^2</f>
        <v>3.4819409958878906E-3</v>
      </c>
      <c r="E15" s="14">
        <f>1-F15</f>
        <v>0.9409920259974307</v>
      </c>
      <c r="F15" s="14">
        <f>((E14*F14*$G$8)+(D14*$G$9))/(1-(B14*$H$7)-(C14*$H$8)-(D14*$H$9))</f>
        <v>5.9007974002569269E-2</v>
      </c>
      <c r="G15" s="14">
        <f>B15+C15</f>
        <v>0.99651805900411206</v>
      </c>
      <c r="H15" s="14"/>
    </row>
    <row r="16" spans="1:14" x14ac:dyDescent="0.25">
      <c r="A16" s="15">
        <f t="shared" ref="A16:A64" si="0">A15+1</f>
        <v>2</v>
      </c>
      <c r="B16" s="14">
        <f t="shared" ref="B16:B64" si="1">E16^2</f>
        <v>0.80244148536396009</v>
      </c>
      <c r="C16" s="14">
        <f t="shared" ref="C16:C64" si="2">2*E16*F16</f>
        <v>0.18669899542820306</v>
      </c>
      <c r="D16" s="14">
        <f t="shared" ref="D16:D64" si="3">F16^2</f>
        <v>1.0859519207836838E-2</v>
      </c>
      <c r="E16" s="14">
        <f t="shared" ref="E16:E64" si="4">1-F16</f>
        <v>0.8957909830780616</v>
      </c>
      <c r="F16" s="14">
        <f t="shared" ref="F16:F64" si="5">((E15*F15*$G$8)+(D15*$G$9))/(1-(B15*$H$7)-(C15*$H$8)-(D15*$H$9))</f>
        <v>0.10420901692193837</v>
      </c>
      <c r="G16" s="14">
        <f t="shared" ref="G16:G79" si="6">B16+C16</f>
        <v>0.9891404807921631</v>
      </c>
      <c r="H16" s="14"/>
      <c r="K16" s="7"/>
    </row>
    <row r="17" spans="1:11" x14ac:dyDescent="0.25">
      <c r="A17" s="15">
        <f t="shared" si="0"/>
        <v>3</v>
      </c>
      <c r="B17" s="14">
        <f t="shared" si="1"/>
        <v>0.68970156778107683</v>
      </c>
      <c r="C17" s="14">
        <f t="shared" si="2"/>
        <v>0.28156232799339764</v>
      </c>
      <c r="D17" s="14">
        <f t="shared" si="3"/>
        <v>2.8736104225525562E-2</v>
      </c>
      <c r="E17" s="14">
        <f t="shared" si="4"/>
        <v>0.83048273177777565</v>
      </c>
      <c r="F17" s="14">
        <f t="shared" si="5"/>
        <v>0.16951726822222438</v>
      </c>
      <c r="G17" s="14">
        <f t="shared" si="6"/>
        <v>0.97126389577447447</v>
      </c>
      <c r="H17" s="14"/>
      <c r="K17" s="7"/>
    </row>
    <row r="18" spans="1:11" x14ac:dyDescent="0.25">
      <c r="A18" s="15">
        <f t="shared" si="0"/>
        <v>4</v>
      </c>
      <c r="B18" s="14">
        <f t="shared" si="1"/>
        <v>0.56420808581261284</v>
      </c>
      <c r="C18" s="14">
        <f t="shared" si="2"/>
        <v>0.37385954982222269</v>
      </c>
      <c r="D18" s="14">
        <f t="shared" si="3"/>
        <v>6.1932364365164527E-2</v>
      </c>
      <c r="E18" s="14">
        <f t="shared" si="4"/>
        <v>0.75113786072372413</v>
      </c>
      <c r="F18" s="14">
        <f t="shared" si="5"/>
        <v>0.24886213927627587</v>
      </c>
      <c r="G18" s="14">
        <f t="shared" si="6"/>
        <v>0.93806763563483553</v>
      </c>
      <c r="H18" s="14"/>
      <c r="K18" s="7"/>
    </row>
    <row r="19" spans="1:11" x14ac:dyDescent="0.25">
      <c r="A19" s="15">
        <f t="shared" si="0"/>
        <v>5</v>
      </c>
      <c r="B19" s="14">
        <f t="shared" si="1"/>
        <v>0.4498431135980247</v>
      </c>
      <c r="C19" s="14">
        <f t="shared" si="2"/>
        <v>0.44172066647644803</v>
      </c>
      <c r="D19" s="14">
        <f t="shared" si="3"/>
        <v>0.10843621992552728</v>
      </c>
      <c r="E19" s="14">
        <f t="shared" si="4"/>
        <v>0.67070344683624872</v>
      </c>
      <c r="F19" s="14">
        <f t="shared" si="5"/>
        <v>0.32929655316375128</v>
      </c>
      <c r="G19" s="14">
        <f t="shared" si="6"/>
        <v>0.89156378007447268</v>
      </c>
      <c r="H19" s="14"/>
    </row>
    <row r="20" spans="1:11" x14ac:dyDescent="0.25">
      <c r="A20" s="15">
        <f t="shared" si="0"/>
        <v>6</v>
      </c>
      <c r="B20" s="14">
        <f t="shared" si="1"/>
        <v>0.36040953453956304</v>
      </c>
      <c r="C20" s="14">
        <f t="shared" si="2"/>
        <v>0.47986329447846876</v>
      </c>
      <c r="D20" s="14">
        <f t="shared" si="3"/>
        <v>0.15972717098196834</v>
      </c>
      <c r="E20" s="14">
        <f t="shared" si="4"/>
        <v>0.60034118177879736</v>
      </c>
      <c r="F20" s="14">
        <f t="shared" si="5"/>
        <v>0.39965881822120269</v>
      </c>
      <c r="G20" s="14">
        <f t="shared" si="6"/>
        <v>0.8402728290180318</v>
      </c>
      <c r="H20" s="14"/>
    </row>
    <row r="21" spans="1:11" x14ac:dyDescent="0.25">
      <c r="A21" s="15">
        <f t="shared" si="0"/>
        <v>7</v>
      </c>
      <c r="B21" s="14">
        <f t="shared" si="1"/>
        <v>0.2962677351516278</v>
      </c>
      <c r="C21" s="14">
        <f t="shared" si="2"/>
        <v>0.49607416616268679</v>
      </c>
      <c r="D21" s="14">
        <f t="shared" si="3"/>
        <v>0.20765809868568544</v>
      </c>
      <c r="E21" s="14">
        <f t="shared" si="4"/>
        <v>0.54430481823297117</v>
      </c>
      <c r="F21" s="14">
        <f t="shared" si="5"/>
        <v>0.45569518176702883</v>
      </c>
      <c r="G21" s="14">
        <f t="shared" si="6"/>
        <v>0.79234190131431459</v>
      </c>
      <c r="H21" s="14"/>
    </row>
    <row r="22" spans="1:11" x14ac:dyDescent="0.25">
      <c r="A22" s="15">
        <f t="shared" si="0"/>
        <v>8</v>
      </c>
      <c r="B22" s="14">
        <f t="shared" si="1"/>
        <v>0.25175923173754849</v>
      </c>
      <c r="C22" s="14">
        <f t="shared" si="2"/>
        <v>0.4999938318906319</v>
      </c>
      <c r="D22" s="14">
        <f t="shared" si="3"/>
        <v>0.24824693637181949</v>
      </c>
      <c r="E22" s="14">
        <f t="shared" si="4"/>
        <v>0.50175614768286447</v>
      </c>
      <c r="F22" s="14">
        <f t="shared" si="5"/>
        <v>0.49824385231713547</v>
      </c>
      <c r="G22" s="14">
        <f t="shared" si="6"/>
        <v>0.7517530636281804</v>
      </c>
      <c r="H22" s="14"/>
    </row>
    <row r="23" spans="1:11" x14ac:dyDescent="0.25">
      <c r="A23" s="15">
        <f t="shared" si="0"/>
        <v>9</v>
      </c>
      <c r="B23" s="14">
        <f t="shared" si="1"/>
        <v>0.22095027901730577</v>
      </c>
      <c r="C23" s="14">
        <f t="shared" si="2"/>
        <v>0.49820641251141257</v>
      </c>
      <c r="D23" s="14">
        <f t="shared" si="3"/>
        <v>0.28084330847128164</v>
      </c>
      <c r="E23" s="14">
        <f t="shared" si="4"/>
        <v>0.47005348527301205</v>
      </c>
      <c r="F23" s="14">
        <f t="shared" si="5"/>
        <v>0.52994651472698795</v>
      </c>
      <c r="G23" s="14">
        <f t="shared" si="6"/>
        <v>0.71915669152871831</v>
      </c>
      <c r="H23" s="14"/>
    </row>
    <row r="24" spans="1:11" x14ac:dyDescent="0.25">
      <c r="A24" s="15">
        <f t="shared" si="0"/>
        <v>10</v>
      </c>
      <c r="B24" s="14">
        <f t="shared" si="1"/>
        <v>0.19938937201778881</v>
      </c>
      <c r="C24" s="14">
        <f t="shared" si="2"/>
        <v>0.49428199749948459</v>
      </c>
      <c r="D24" s="14">
        <f t="shared" si="3"/>
        <v>0.30632863048272657</v>
      </c>
      <c r="E24" s="14">
        <f t="shared" si="4"/>
        <v>0.4465303707675311</v>
      </c>
      <c r="F24" s="14">
        <f t="shared" si="5"/>
        <v>0.5534696292324689</v>
      </c>
      <c r="G24" s="14">
        <f t="shared" si="6"/>
        <v>0.69367136951727337</v>
      </c>
      <c r="H24" s="14"/>
    </row>
    <row r="25" spans="1:11" x14ac:dyDescent="0.25">
      <c r="A25" s="15">
        <f t="shared" si="0"/>
        <v>11</v>
      </c>
      <c r="B25" s="14">
        <f t="shared" si="1"/>
        <v>0.1840719924224665</v>
      </c>
      <c r="C25" s="14">
        <f t="shared" si="2"/>
        <v>0.48992825552289637</v>
      </c>
      <c r="D25" s="14">
        <f t="shared" si="3"/>
        <v>0.3259997520546371</v>
      </c>
      <c r="E25" s="14">
        <f t="shared" si="4"/>
        <v>0.42903612018391468</v>
      </c>
      <c r="F25" s="14">
        <f t="shared" si="5"/>
        <v>0.57096387981608532</v>
      </c>
      <c r="G25" s="14">
        <f t="shared" si="6"/>
        <v>0.67400024794536284</v>
      </c>
      <c r="H25" s="14"/>
    </row>
    <row r="26" spans="1:11" x14ac:dyDescent="0.25">
      <c r="A26" s="15">
        <f t="shared" si="0"/>
        <v>12</v>
      </c>
      <c r="B26" s="14">
        <f t="shared" si="1"/>
        <v>0.17302711041717586</v>
      </c>
      <c r="C26" s="14">
        <f t="shared" si="2"/>
        <v>0.4858763301545535</v>
      </c>
      <c r="D26" s="14">
        <f t="shared" si="3"/>
        <v>0.34109655942827061</v>
      </c>
      <c r="E26" s="14">
        <f t="shared" si="4"/>
        <v>0.41596527549445261</v>
      </c>
      <c r="F26" s="14">
        <f t="shared" si="5"/>
        <v>0.58403472450554739</v>
      </c>
      <c r="G26" s="14">
        <f t="shared" si="6"/>
        <v>0.65890344057172934</v>
      </c>
      <c r="H26" s="14"/>
    </row>
    <row r="27" spans="1:11" x14ac:dyDescent="0.25">
      <c r="A27" s="15">
        <f t="shared" si="0"/>
        <v>13</v>
      </c>
      <c r="B27" s="14">
        <f t="shared" si="1"/>
        <v>0.16495793367375811</v>
      </c>
      <c r="C27" s="14">
        <f t="shared" si="2"/>
        <v>0.48238440637829783</v>
      </c>
      <c r="D27" s="14">
        <f t="shared" si="3"/>
        <v>0.35265765994794407</v>
      </c>
      <c r="E27" s="14">
        <f t="shared" si="4"/>
        <v>0.40615013686290702</v>
      </c>
      <c r="F27" s="14">
        <f t="shared" si="5"/>
        <v>0.59384986313709298</v>
      </c>
      <c r="G27" s="14">
        <f t="shared" si="6"/>
        <v>0.64734234005205593</v>
      </c>
      <c r="H27" s="14"/>
    </row>
    <row r="28" spans="1:11" x14ac:dyDescent="0.25">
      <c r="A28" s="15">
        <f t="shared" si="0"/>
        <v>14</v>
      </c>
      <c r="B28" s="14">
        <f t="shared" si="1"/>
        <v>0.15899795744197401</v>
      </c>
      <c r="C28" s="14">
        <f t="shared" si="2"/>
        <v>0.47949504416693428</v>
      </c>
      <c r="D28" s="14">
        <f t="shared" si="3"/>
        <v>0.36150699839109168</v>
      </c>
      <c r="E28" s="14">
        <f t="shared" si="4"/>
        <v>0.39874547952544115</v>
      </c>
      <c r="F28" s="14">
        <f t="shared" si="5"/>
        <v>0.60125452047455885</v>
      </c>
      <c r="G28" s="14">
        <f t="shared" si="6"/>
        <v>0.63849300160890832</v>
      </c>
      <c r="H28" s="14"/>
    </row>
    <row r="29" spans="1:11" x14ac:dyDescent="0.25">
      <c r="A29" s="15">
        <f t="shared" si="0"/>
        <v>15</v>
      </c>
      <c r="B29" s="14">
        <f t="shared" si="1"/>
        <v>0.15455672386182343</v>
      </c>
      <c r="C29" s="14">
        <f t="shared" si="2"/>
        <v>0.47716061101623913</v>
      </c>
      <c r="D29" s="14">
        <f t="shared" si="3"/>
        <v>0.36828266512193741</v>
      </c>
      <c r="E29" s="14">
        <f t="shared" si="4"/>
        <v>0.39313702936994299</v>
      </c>
      <c r="F29" s="14">
        <f t="shared" si="5"/>
        <v>0.60686297063005701</v>
      </c>
      <c r="G29" s="14">
        <f t="shared" si="6"/>
        <v>0.63171733487806259</v>
      </c>
      <c r="H29" s="14"/>
    </row>
    <row r="30" spans="1:11" x14ac:dyDescent="0.25">
      <c r="A30" s="15">
        <f t="shared" si="0"/>
        <v>16</v>
      </c>
      <c r="B30" s="14">
        <f t="shared" si="1"/>
        <v>0.15122382964111944</v>
      </c>
      <c r="C30" s="14">
        <f t="shared" si="2"/>
        <v>0.47530250533650148</v>
      </c>
      <c r="D30" s="14">
        <f t="shared" si="3"/>
        <v>0.37347366502237905</v>
      </c>
      <c r="E30" s="14">
        <f t="shared" si="4"/>
        <v>0.38887508230937018</v>
      </c>
      <c r="F30" s="14">
        <f t="shared" si="5"/>
        <v>0.61112491769062982</v>
      </c>
      <c r="G30" s="14">
        <f t="shared" si="6"/>
        <v>0.62652633497762089</v>
      </c>
      <c r="H30" s="14"/>
    </row>
    <row r="31" spans="1:11" x14ac:dyDescent="0.25">
      <c r="A31" s="15">
        <f t="shared" si="0"/>
        <v>17</v>
      </c>
      <c r="B31" s="14">
        <f t="shared" si="1"/>
        <v>0.14870877373428906</v>
      </c>
      <c r="C31" s="14">
        <f t="shared" si="2"/>
        <v>0.47383798407538186</v>
      </c>
      <c r="D31" s="14">
        <f t="shared" si="3"/>
        <v>0.37745324219032911</v>
      </c>
      <c r="E31" s="14">
        <f t="shared" si="4"/>
        <v>0.38562776577197999</v>
      </c>
      <c r="F31" s="14">
        <f t="shared" si="5"/>
        <v>0.61437223422802001</v>
      </c>
      <c r="G31" s="14">
        <f t="shared" si="6"/>
        <v>0.62254675780967095</v>
      </c>
      <c r="H31" s="14"/>
    </row>
    <row r="32" spans="1:11" x14ac:dyDescent="0.25">
      <c r="A32" s="15">
        <f t="shared" si="0"/>
        <v>18</v>
      </c>
      <c r="B32" s="14">
        <f t="shared" si="1"/>
        <v>0.14680262569090621</v>
      </c>
      <c r="C32" s="14">
        <f t="shared" si="2"/>
        <v>0.47269136401174711</v>
      </c>
      <c r="D32" s="14">
        <f t="shared" si="3"/>
        <v>0.38050601029734671</v>
      </c>
      <c r="E32" s="14">
        <f t="shared" si="4"/>
        <v>0.38314830769677977</v>
      </c>
      <c r="F32" s="14">
        <f t="shared" si="5"/>
        <v>0.61685169230322023</v>
      </c>
      <c r="G32" s="14">
        <f t="shared" si="6"/>
        <v>0.61949398970265335</v>
      </c>
      <c r="H32" s="14"/>
    </row>
    <row r="33" spans="1:8" x14ac:dyDescent="0.25">
      <c r="A33" s="15">
        <f t="shared" si="0"/>
        <v>19</v>
      </c>
      <c r="B33" s="14">
        <f t="shared" si="1"/>
        <v>0.14535308319394855</v>
      </c>
      <c r="C33" s="14">
        <f t="shared" si="2"/>
        <v>0.47179782230710915</v>
      </c>
      <c r="D33" s="14">
        <f t="shared" si="3"/>
        <v>0.38284909449894233</v>
      </c>
      <c r="E33" s="14">
        <f t="shared" si="4"/>
        <v>0.38125199434750312</v>
      </c>
      <c r="F33" s="14">
        <f t="shared" si="5"/>
        <v>0.61874800565249688</v>
      </c>
      <c r="G33" s="14">
        <f t="shared" si="6"/>
        <v>0.61715090550105767</v>
      </c>
      <c r="H33" s="14"/>
    </row>
    <row r="34" spans="1:8" x14ac:dyDescent="0.25">
      <c r="A34" s="15">
        <f t="shared" si="0"/>
        <v>20</v>
      </c>
      <c r="B34" s="14">
        <f t="shared" si="1"/>
        <v>0.14424788019861298</v>
      </c>
      <c r="C34" s="14">
        <f t="shared" si="2"/>
        <v>0.47110381885124358</v>
      </c>
      <c r="D34" s="14">
        <f t="shared" si="3"/>
        <v>0.38464830095014346</v>
      </c>
      <c r="E34" s="14">
        <f t="shared" si="4"/>
        <v>0.37979978962423477</v>
      </c>
      <c r="F34" s="14">
        <f t="shared" si="5"/>
        <v>0.62020021037576523</v>
      </c>
      <c r="G34" s="14">
        <f t="shared" si="6"/>
        <v>0.61535169904985654</v>
      </c>
      <c r="H34" s="14"/>
    </row>
    <row r="35" spans="1:8" x14ac:dyDescent="0.25">
      <c r="A35" s="15">
        <f t="shared" si="0"/>
        <v>21</v>
      </c>
      <c r="B35" s="14">
        <f t="shared" si="1"/>
        <v>0.14340350966547757</v>
      </c>
      <c r="C35" s="14">
        <f t="shared" si="2"/>
        <v>0.47056609787212483</v>
      </c>
      <c r="D35" s="14">
        <f t="shared" si="3"/>
        <v>0.38603039246239762</v>
      </c>
      <c r="E35" s="14">
        <f t="shared" si="4"/>
        <v>0.37868655860153999</v>
      </c>
      <c r="F35" s="14">
        <f t="shared" si="5"/>
        <v>0.62131344139846001</v>
      </c>
      <c r="G35" s="14">
        <f t="shared" si="6"/>
        <v>0.61396960753760244</v>
      </c>
      <c r="H35" s="14"/>
    </row>
    <row r="36" spans="1:8" x14ac:dyDescent="0.25">
      <c r="A36" s="15">
        <f t="shared" si="0"/>
        <v>22</v>
      </c>
      <c r="B36" s="14">
        <f t="shared" si="1"/>
        <v>0.1427574031991718</v>
      </c>
      <c r="C36" s="14">
        <f t="shared" si="2"/>
        <v>0.47015020721330114</v>
      </c>
      <c r="D36" s="14">
        <f t="shared" si="3"/>
        <v>0.38709238958752706</v>
      </c>
      <c r="E36" s="14">
        <f t="shared" si="4"/>
        <v>0.37783250680582237</v>
      </c>
      <c r="F36" s="14">
        <f t="shared" si="5"/>
        <v>0.62216749319417763</v>
      </c>
      <c r="G36" s="14">
        <f t="shared" si="6"/>
        <v>0.61290761041247288</v>
      </c>
      <c r="H36" s="14"/>
    </row>
    <row r="37" spans="1:8" x14ac:dyDescent="0.25">
      <c r="A37" s="15">
        <f t="shared" si="0"/>
        <v>23</v>
      </c>
      <c r="B37" s="14">
        <f t="shared" si="1"/>
        <v>0.14226240911868271</v>
      </c>
      <c r="C37" s="14">
        <f t="shared" si="2"/>
        <v>0.46982896910298511</v>
      </c>
      <c r="D37" s="14">
        <f t="shared" si="3"/>
        <v>0.38790862177833219</v>
      </c>
      <c r="E37" s="14">
        <f t="shared" si="4"/>
        <v>0.37717689367017526</v>
      </c>
      <c r="F37" s="14">
        <f t="shared" si="5"/>
        <v>0.62282310632982474</v>
      </c>
      <c r="G37" s="14">
        <f t="shared" si="6"/>
        <v>0.61209137822166781</v>
      </c>
      <c r="H37" s="14"/>
    </row>
    <row r="38" spans="1:8" x14ac:dyDescent="0.25">
      <c r="A38" s="15">
        <f t="shared" si="0"/>
        <v>24</v>
      </c>
      <c r="B38" s="14">
        <f t="shared" si="1"/>
        <v>0.14188283136626931</v>
      </c>
      <c r="C38" s="14">
        <f t="shared" si="2"/>
        <v>0.46958108708793894</v>
      </c>
      <c r="D38" s="14">
        <f t="shared" si="3"/>
        <v>0.38853608154579172</v>
      </c>
      <c r="E38" s="14">
        <f t="shared" si="4"/>
        <v>0.37667337491023878</v>
      </c>
      <c r="F38" s="14">
        <f t="shared" si="5"/>
        <v>0.62332662508976122</v>
      </c>
      <c r="G38" s="14">
        <f t="shared" si="6"/>
        <v>0.61146391845420822</v>
      </c>
      <c r="H38" s="14"/>
    </row>
    <row r="39" spans="1:8" x14ac:dyDescent="0.25">
      <c r="A39" s="15">
        <f t="shared" si="0"/>
        <v>25</v>
      </c>
      <c r="B39" s="14">
        <f t="shared" si="1"/>
        <v>0.14159154945388533</v>
      </c>
      <c r="C39" s="14">
        <f t="shared" si="2"/>
        <v>0.46938995257330735</v>
      </c>
      <c r="D39" s="14">
        <f t="shared" si="3"/>
        <v>0.3890184979728073</v>
      </c>
      <c r="E39" s="14">
        <f t="shared" si="4"/>
        <v>0.376286525740539</v>
      </c>
      <c r="F39" s="14">
        <f t="shared" si="5"/>
        <v>0.623713474259461</v>
      </c>
      <c r="G39" s="14">
        <f t="shared" si="6"/>
        <v>0.6109815020271927</v>
      </c>
      <c r="H39" s="14"/>
    </row>
    <row r="40" spans="1:8" x14ac:dyDescent="0.25">
      <c r="A40" s="15">
        <f t="shared" si="0"/>
        <v>26</v>
      </c>
      <c r="B40" s="14">
        <f t="shared" si="1"/>
        <v>0.14136790060675633</v>
      </c>
      <c r="C40" s="14">
        <f t="shared" si="2"/>
        <v>0.46924265753848199</v>
      </c>
      <c r="D40" s="14">
        <f t="shared" si="3"/>
        <v>0.38938944185476165</v>
      </c>
      <c r="E40" s="14">
        <f t="shared" si="4"/>
        <v>0.37598922937599732</v>
      </c>
      <c r="F40" s="14">
        <f t="shared" si="5"/>
        <v>0.62401077062400268</v>
      </c>
      <c r="G40" s="14">
        <f t="shared" si="6"/>
        <v>0.61061055814523835</v>
      </c>
      <c r="H40" s="14"/>
    </row>
    <row r="41" spans="1:8" x14ac:dyDescent="0.25">
      <c r="A41" s="15">
        <f t="shared" si="0"/>
        <v>27</v>
      </c>
      <c r="B41" s="14">
        <f t="shared" si="1"/>
        <v>0.14119610781804237</v>
      </c>
      <c r="C41" s="14">
        <f t="shared" si="2"/>
        <v>0.46912919541763198</v>
      </c>
      <c r="D41" s="14">
        <f t="shared" si="3"/>
        <v>0.38967469676432565</v>
      </c>
      <c r="E41" s="14">
        <f t="shared" si="4"/>
        <v>0.37576070552685836</v>
      </c>
      <c r="F41" s="14">
        <f t="shared" si="5"/>
        <v>0.62423929447314164</v>
      </c>
      <c r="G41" s="14">
        <f t="shared" si="6"/>
        <v>0.61032530323567435</v>
      </c>
      <c r="H41" s="14"/>
    </row>
    <row r="42" spans="1:8" x14ac:dyDescent="0.25">
      <c r="A42" s="15">
        <f t="shared" si="0"/>
        <v>28</v>
      </c>
      <c r="B42" s="14">
        <f t="shared" si="1"/>
        <v>0.1410641042349679</v>
      </c>
      <c r="C42" s="14">
        <f t="shared" si="2"/>
        <v>0.46904182350676094</v>
      </c>
      <c r="D42" s="14">
        <f t="shared" si="3"/>
        <v>0.38989407225827116</v>
      </c>
      <c r="E42" s="14">
        <f t="shared" si="4"/>
        <v>0.37558501598834837</v>
      </c>
      <c r="F42" s="14">
        <f t="shared" si="5"/>
        <v>0.62441498401165163</v>
      </c>
      <c r="G42" s="14">
        <f t="shared" si="6"/>
        <v>0.61010592774172889</v>
      </c>
      <c r="H42" s="14"/>
    </row>
    <row r="43" spans="1:8" x14ac:dyDescent="0.25">
      <c r="A43" s="15">
        <f t="shared" si="0"/>
        <v>29</v>
      </c>
      <c r="B43" s="14">
        <f t="shared" si="1"/>
        <v>0.14096264858969604</v>
      </c>
      <c r="C43" s="14">
        <f t="shared" si="2"/>
        <v>0.46897455923208986</v>
      </c>
      <c r="D43" s="14">
        <f t="shared" si="3"/>
        <v>0.3900627921782141</v>
      </c>
      <c r="E43" s="14">
        <f t="shared" si="4"/>
        <v>0.37544992820574097</v>
      </c>
      <c r="F43" s="14">
        <f t="shared" si="5"/>
        <v>0.62455007179425903</v>
      </c>
      <c r="G43" s="14">
        <f t="shared" si="6"/>
        <v>0.60993720782178595</v>
      </c>
      <c r="H43" s="14"/>
    </row>
    <row r="44" spans="1:8" x14ac:dyDescent="0.25">
      <c r="A44" s="15">
        <f t="shared" si="0"/>
        <v>30</v>
      </c>
      <c r="B44" s="14">
        <f t="shared" si="1"/>
        <v>0.14088465639370679</v>
      </c>
      <c r="C44" s="14">
        <f t="shared" si="2"/>
        <v>0.4689227849296379</v>
      </c>
      <c r="D44" s="14">
        <f t="shared" si="3"/>
        <v>0.39019255867665531</v>
      </c>
      <c r="E44" s="14">
        <f t="shared" si="4"/>
        <v>0.37534604885852574</v>
      </c>
      <c r="F44" s="14">
        <f t="shared" si="5"/>
        <v>0.62465395114147426</v>
      </c>
      <c r="G44" s="14">
        <f t="shared" si="6"/>
        <v>0.60980744132334475</v>
      </c>
      <c r="H44" s="14"/>
    </row>
    <row r="45" spans="1:8" x14ac:dyDescent="0.25">
      <c r="A45" s="15">
        <f t="shared" si="0"/>
        <v>31</v>
      </c>
      <c r="B45" s="14">
        <f t="shared" si="1"/>
        <v>0.14082469233030737</v>
      </c>
      <c r="C45" s="14">
        <f t="shared" si="2"/>
        <v>0.46888293930766678</v>
      </c>
      <c r="D45" s="14">
        <f t="shared" si="3"/>
        <v>0.39029236836202585</v>
      </c>
      <c r="E45" s="14">
        <f t="shared" si="4"/>
        <v>0.37526616198414076</v>
      </c>
      <c r="F45" s="14">
        <f t="shared" si="5"/>
        <v>0.62473383801585924</v>
      </c>
      <c r="G45" s="14">
        <f t="shared" si="6"/>
        <v>0.60970763163797415</v>
      </c>
      <c r="H45" s="14"/>
    </row>
    <row r="46" spans="1:8" x14ac:dyDescent="0.25">
      <c r="A46" s="15">
        <f t="shared" si="0"/>
        <v>32</v>
      </c>
      <c r="B46" s="14">
        <f t="shared" si="1"/>
        <v>0.14077858383432826</v>
      </c>
      <c r="C46" s="14">
        <f t="shared" si="2"/>
        <v>0.4688522774593436</v>
      </c>
      <c r="D46" s="14">
        <f t="shared" si="3"/>
        <v>0.39036913870632811</v>
      </c>
      <c r="E46" s="14">
        <f t="shared" si="4"/>
        <v>0.37520472256400006</v>
      </c>
      <c r="F46" s="14">
        <f t="shared" si="5"/>
        <v>0.62479527743599994</v>
      </c>
      <c r="G46" s="14">
        <f t="shared" si="6"/>
        <v>0.60963086129367183</v>
      </c>
      <c r="H46" s="14"/>
    </row>
    <row r="47" spans="1:8" x14ac:dyDescent="0.25">
      <c r="A47" s="15">
        <f t="shared" si="0"/>
        <v>33</v>
      </c>
      <c r="B47" s="14">
        <f t="shared" si="1"/>
        <v>0.1407431262352915</v>
      </c>
      <c r="C47" s="14">
        <f t="shared" si="2"/>
        <v>0.46882868469991346</v>
      </c>
      <c r="D47" s="14">
        <f t="shared" si="3"/>
        <v>0.39042818906479504</v>
      </c>
      <c r="E47" s="14">
        <f t="shared" si="4"/>
        <v>0.37515746858524823</v>
      </c>
      <c r="F47" s="14">
        <f t="shared" si="5"/>
        <v>0.62484253141475177</v>
      </c>
      <c r="G47" s="14">
        <f t="shared" si="6"/>
        <v>0.60957181093520496</v>
      </c>
      <c r="H47" s="14"/>
    </row>
    <row r="48" spans="1:8" x14ac:dyDescent="0.25">
      <c r="A48" s="15">
        <f t="shared" si="0"/>
        <v>34</v>
      </c>
      <c r="B48" s="14">
        <f t="shared" si="1"/>
        <v>0.14071585735607101</v>
      </c>
      <c r="C48" s="14">
        <f t="shared" si="2"/>
        <v>0.46881053244825621</v>
      </c>
      <c r="D48" s="14">
        <f t="shared" si="3"/>
        <v>0.39047361019567278</v>
      </c>
      <c r="E48" s="14">
        <f t="shared" si="4"/>
        <v>0.37512112358019911</v>
      </c>
      <c r="F48" s="14">
        <f t="shared" si="5"/>
        <v>0.62487887641980089</v>
      </c>
      <c r="G48" s="14">
        <f t="shared" si="6"/>
        <v>0.60952638980432727</v>
      </c>
      <c r="H48" s="14"/>
    </row>
    <row r="49" spans="1:8" x14ac:dyDescent="0.25">
      <c r="A49" s="15">
        <f t="shared" si="0"/>
        <v>35</v>
      </c>
      <c r="B49" s="14">
        <f t="shared" si="1"/>
        <v>0.14069488496145405</v>
      </c>
      <c r="C49" s="14">
        <f t="shared" si="2"/>
        <v>0.46879656682671322</v>
      </c>
      <c r="D49" s="14">
        <f t="shared" si="3"/>
        <v>0.39050854821183273</v>
      </c>
      <c r="E49" s="14">
        <f t="shared" si="4"/>
        <v>0.37509316837481066</v>
      </c>
      <c r="F49" s="14">
        <f t="shared" si="5"/>
        <v>0.62490683162518934</v>
      </c>
      <c r="G49" s="14">
        <f t="shared" si="6"/>
        <v>0.60949145178816733</v>
      </c>
      <c r="H49" s="14"/>
    </row>
    <row r="50" spans="1:8" x14ac:dyDescent="0.25">
      <c r="A50" s="15">
        <f t="shared" si="0"/>
        <v>36</v>
      </c>
      <c r="B50" s="14">
        <f t="shared" si="1"/>
        <v>0.14067875451939493</v>
      </c>
      <c r="C50" s="14">
        <f t="shared" si="2"/>
        <v>0.46878582265028124</v>
      </c>
      <c r="D50" s="14">
        <f t="shared" si="3"/>
        <v>0.39053542283032383</v>
      </c>
      <c r="E50" s="14">
        <f t="shared" si="4"/>
        <v>0.37507166584453555</v>
      </c>
      <c r="F50" s="14">
        <f t="shared" si="5"/>
        <v>0.62492833415546445</v>
      </c>
      <c r="G50" s="14">
        <f t="shared" si="6"/>
        <v>0.60946457716967617</v>
      </c>
      <c r="H50" s="14"/>
    </row>
    <row r="51" spans="1:8" x14ac:dyDescent="0.25">
      <c r="A51" s="15">
        <f t="shared" si="0"/>
        <v>37</v>
      </c>
      <c r="B51" s="14">
        <f t="shared" si="1"/>
        <v>0.14066634777047529</v>
      </c>
      <c r="C51" s="14">
        <f t="shared" si="2"/>
        <v>0.46877755707655705</v>
      </c>
      <c r="D51" s="14">
        <f t="shared" si="3"/>
        <v>0.39055609515296763</v>
      </c>
      <c r="E51" s="14">
        <f t="shared" si="4"/>
        <v>0.37505512630875382</v>
      </c>
      <c r="F51" s="14">
        <f t="shared" si="5"/>
        <v>0.62494487369124618</v>
      </c>
      <c r="G51" s="14">
        <f t="shared" si="6"/>
        <v>0.60944390484703237</v>
      </c>
      <c r="H51" s="14"/>
    </row>
    <row r="52" spans="1:8" x14ac:dyDescent="0.25">
      <c r="A52" s="15">
        <f t="shared" si="0"/>
        <v>38</v>
      </c>
      <c r="B52" s="14">
        <f t="shared" si="1"/>
        <v>0.14065680487683946</v>
      </c>
      <c r="C52" s="14">
        <f t="shared" si="2"/>
        <v>0.46877119845627135</v>
      </c>
      <c r="D52" s="14">
        <f t="shared" si="3"/>
        <v>0.39057199666688919</v>
      </c>
      <c r="E52" s="14">
        <f t="shared" si="4"/>
        <v>0.37504240410497514</v>
      </c>
      <c r="F52" s="14">
        <f t="shared" si="5"/>
        <v>0.62495759589502486</v>
      </c>
      <c r="G52" s="14">
        <f t="shared" si="6"/>
        <v>0.60942800333311076</v>
      </c>
      <c r="H52" s="14"/>
    </row>
    <row r="53" spans="1:8" x14ac:dyDescent="0.25">
      <c r="A53" s="15">
        <f t="shared" si="0"/>
        <v>39</v>
      </c>
      <c r="B53" s="14">
        <f t="shared" si="1"/>
        <v>0.14064946463874176</v>
      </c>
      <c r="C53" s="14">
        <f t="shared" si="2"/>
        <v>0.46876630692198668</v>
      </c>
      <c r="D53" s="14">
        <f t="shared" si="3"/>
        <v>0.39058422843927154</v>
      </c>
      <c r="E53" s="14">
        <f t="shared" si="4"/>
        <v>0.37503261809973509</v>
      </c>
      <c r="F53" s="14">
        <f t="shared" si="5"/>
        <v>0.62496738190026491</v>
      </c>
      <c r="G53" s="14">
        <f t="shared" si="6"/>
        <v>0.60941577156072846</v>
      </c>
      <c r="H53" s="14"/>
    </row>
    <row r="54" spans="1:8" x14ac:dyDescent="0.25">
      <c r="A54" s="15">
        <f t="shared" si="0"/>
        <v>40</v>
      </c>
      <c r="B54" s="14">
        <f t="shared" si="1"/>
        <v>0.14064381856759997</v>
      </c>
      <c r="C54" s="14">
        <f t="shared" si="2"/>
        <v>0.46876254403296685</v>
      </c>
      <c r="D54" s="14">
        <f t="shared" si="3"/>
        <v>0.39059363739943315</v>
      </c>
      <c r="E54" s="14">
        <f t="shared" si="4"/>
        <v>0.3750250905840834</v>
      </c>
      <c r="F54" s="14">
        <f t="shared" si="5"/>
        <v>0.6249749094159166</v>
      </c>
      <c r="G54" s="14">
        <f t="shared" si="6"/>
        <v>0.6094063626005668</v>
      </c>
      <c r="H54" s="14"/>
    </row>
    <row r="55" spans="1:8" x14ac:dyDescent="0.25">
      <c r="A55" s="15">
        <f t="shared" si="0"/>
        <v>41</v>
      </c>
      <c r="B55" s="14">
        <f t="shared" si="1"/>
        <v>0.14063947559325932</v>
      </c>
      <c r="C55" s="14">
        <f t="shared" si="2"/>
        <v>0.46875964940216924</v>
      </c>
      <c r="D55" s="14">
        <f t="shared" si="3"/>
        <v>0.39060087500457141</v>
      </c>
      <c r="E55" s="14">
        <f t="shared" si="4"/>
        <v>0.37501930029434394</v>
      </c>
      <c r="F55" s="14">
        <f t="shared" si="5"/>
        <v>0.62498069970565606</v>
      </c>
      <c r="G55" s="14">
        <f t="shared" si="6"/>
        <v>0.60939912499542859</v>
      </c>
      <c r="H55" s="14"/>
    </row>
    <row r="56" spans="1:8" x14ac:dyDescent="0.25">
      <c r="A56" s="15">
        <f t="shared" si="0"/>
        <v>42</v>
      </c>
      <c r="B56" s="14">
        <f t="shared" si="1"/>
        <v>0.14063613493684532</v>
      </c>
      <c r="C56" s="14">
        <f t="shared" si="2"/>
        <v>0.46875742270346415</v>
      </c>
      <c r="D56" s="14">
        <f t="shared" si="3"/>
        <v>0.39060644235969055</v>
      </c>
      <c r="E56" s="14">
        <f t="shared" si="4"/>
        <v>0.3750148462885774</v>
      </c>
      <c r="F56" s="14">
        <f t="shared" si="5"/>
        <v>0.6249851537114226</v>
      </c>
      <c r="G56" s="14">
        <f t="shared" si="6"/>
        <v>0.60939355764030945</v>
      </c>
      <c r="H56" s="14"/>
    </row>
    <row r="57" spans="1:8" x14ac:dyDescent="0.25">
      <c r="A57" s="15">
        <f t="shared" si="0"/>
        <v>43</v>
      </c>
      <c r="B57" s="14">
        <f t="shared" si="1"/>
        <v>0.14063356525621751</v>
      </c>
      <c r="C57" s="14">
        <f t="shared" si="2"/>
        <v>0.46875570982302439</v>
      </c>
      <c r="D57" s="14">
        <f t="shared" si="3"/>
        <v>0.3906107249207581</v>
      </c>
      <c r="E57" s="14">
        <f t="shared" si="4"/>
        <v>0.3750114201677297</v>
      </c>
      <c r="F57" s="14">
        <f t="shared" si="5"/>
        <v>0.6249885798322703</v>
      </c>
      <c r="G57" s="14">
        <f t="shared" si="6"/>
        <v>0.6093892750792419</v>
      </c>
      <c r="H57" s="14"/>
    </row>
    <row r="58" spans="1:8" x14ac:dyDescent="0.25">
      <c r="A58" s="15">
        <f t="shared" si="0"/>
        <v>44</v>
      </c>
      <c r="B58" s="14">
        <f t="shared" si="1"/>
        <v>0.14063158861140002</v>
      </c>
      <c r="C58" s="14">
        <f t="shared" si="2"/>
        <v>0.46875439220181025</v>
      </c>
      <c r="D58" s="14">
        <f t="shared" si="3"/>
        <v>0.39061401918678973</v>
      </c>
      <c r="E58" s="14">
        <f t="shared" si="4"/>
        <v>0.37500878471230514</v>
      </c>
      <c r="F58" s="14">
        <f t="shared" si="5"/>
        <v>0.62499121528769486</v>
      </c>
      <c r="G58" s="14">
        <f t="shared" si="6"/>
        <v>0.60938598081321027</v>
      </c>
      <c r="H58" s="14"/>
    </row>
    <row r="59" spans="1:8" x14ac:dyDescent="0.25">
      <c r="A59" s="15">
        <f t="shared" si="0"/>
        <v>45</v>
      </c>
      <c r="B59" s="14">
        <f t="shared" si="1"/>
        <v>0.14063006813466955</v>
      </c>
      <c r="C59" s="14">
        <f t="shared" si="2"/>
        <v>0.46875337863467792</v>
      </c>
      <c r="D59" s="14">
        <f t="shared" si="3"/>
        <v>0.39061655323065253</v>
      </c>
      <c r="E59" s="14">
        <f t="shared" si="4"/>
        <v>0.37500675745200851</v>
      </c>
      <c r="F59" s="14">
        <f t="shared" si="5"/>
        <v>0.62499324254799149</v>
      </c>
      <c r="G59" s="14">
        <f t="shared" si="6"/>
        <v>0.60938344676934753</v>
      </c>
      <c r="H59" s="14"/>
    </row>
    <row r="60" spans="1:8" x14ac:dyDescent="0.25">
      <c r="A60" s="15">
        <f t="shared" si="0"/>
        <v>46</v>
      </c>
      <c r="B60" s="14">
        <f t="shared" si="1"/>
        <v>0.14062889854859448</v>
      </c>
      <c r="C60" s="14">
        <f t="shared" si="2"/>
        <v>0.46875259896034432</v>
      </c>
      <c r="D60" s="14">
        <f t="shared" si="3"/>
        <v>0.39061850249106123</v>
      </c>
      <c r="E60" s="14">
        <f t="shared" si="4"/>
        <v>0.37500519802876664</v>
      </c>
      <c r="F60" s="14">
        <f t="shared" si="5"/>
        <v>0.62499480197123336</v>
      </c>
      <c r="G60" s="14">
        <f t="shared" si="6"/>
        <v>0.60938149750893877</v>
      </c>
      <c r="H60" s="14"/>
    </row>
    <row r="61" spans="1:8" x14ac:dyDescent="0.25">
      <c r="A61" s="15">
        <f t="shared" si="0"/>
        <v>47</v>
      </c>
      <c r="B61" s="14">
        <f t="shared" si="1"/>
        <v>0.14062799887374969</v>
      </c>
      <c r="C61" s="14">
        <f t="shared" si="2"/>
        <v>0.46875199920653227</v>
      </c>
      <c r="D61" s="14">
        <f t="shared" si="3"/>
        <v>0.39062000191971802</v>
      </c>
      <c r="E61" s="14">
        <f t="shared" si="4"/>
        <v>0.37500399847701582</v>
      </c>
      <c r="F61" s="14">
        <f t="shared" si="5"/>
        <v>0.62499600152298418</v>
      </c>
      <c r="G61" s="14">
        <f t="shared" si="6"/>
        <v>0.60937999808028198</v>
      </c>
      <c r="H61" s="14"/>
    </row>
    <row r="62" spans="1:8" x14ac:dyDescent="0.25">
      <c r="A62" s="15">
        <f t="shared" si="0"/>
        <v>48</v>
      </c>
      <c r="B62" s="14">
        <f t="shared" si="1"/>
        <v>0.14062730682017158</v>
      </c>
      <c r="C62" s="14">
        <f t="shared" si="2"/>
        <v>0.46875153785488716</v>
      </c>
      <c r="D62" s="14">
        <f t="shared" si="3"/>
        <v>0.39062115532494129</v>
      </c>
      <c r="E62" s="14">
        <f t="shared" si="4"/>
        <v>0.37500307574761516</v>
      </c>
      <c r="F62" s="14">
        <f t="shared" si="5"/>
        <v>0.62499692425238484</v>
      </c>
      <c r="G62" s="14">
        <f t="shared" si="6"/>
        <v>0.60937884467505876</v>
      </c>
      <c r="H62" s="14"/>
    </row>
    <row r="63" spans="1:8" x14ac:dyDescent="0.25">
      <c r="A63" s="15">
        <f t="shared" si="0"/>
        <v>49</v>
      </c>
      <c r="B63" s="14">
        <f t="shared" si="1"/>
        <v>0.14062677447362926</v>
      </c>
      <c r="C63" s="14">
        <f t="shared" si="2"/>
        <v>0.46875118296749219</v>
      </c>
      <c r="D63" s="14">
        <f t="shared" si="3"/>
        <v>0.39062204255887856</v>
      </c>
      <c r="E63" s="14">
        <f t="shared" si="4"/>
        <v>0.37500236595737535</v>
      </c>
      <c r="F63" s="14">
        <f t="shared" si="5"/>
        <v>0.62499763404262465</v>
      </c>
      <c r="G63" s="14">
        <f t="shared" si="6"/>
        <v>0.60937795744112144</v>
      </c>
      <c r="H63" s="14"/>
    </row>
    <row r="64" spans="1:8" x14ac:dyDescent="0.25">
      <c r="A64" s="15">
        <f t="shared" si="0"/>
        <v>50</v>
      </c>
      <c r="B64" s="14">
        <f t="shared" si="1"/>
        <v>0.14062636497768755</v>
      </c>
      <c r="C64" s="14">
        <f t="shared" si="2"/>
        <v>0.46875090997629232</v>
      </c>
      <c r="D64" s="14">
        <f t="shared" si="3"/>
        <v>0.39062272504602014</v>
      </c>
      <c r="E64" s="14">
        <f t="shared" si="4"/>
        <v>0.3750018199658337</v>
      </c>
      <c r="F64" s="14">
        <f t="shared" si="5"/>
        <v>0.6249981800341663</v>
      </c>
      <c r="G64" s="14">
        <f t="shared" si="6"/>
        <v>0.60937727495397986</v>
      </c>
      <c r="H64" s="14"/>
    </row>
    <row r="65" spans="1:8" x14ac:dyDescent="0.25">
      <c r="A65" s="15">
        <f t="shared" ref="A65:A78" si="7">A64+1</f>
        <v>51</v>
      </c>
      <c r="B65" s="14">
        <f t="shared" ref="B65:B78" si="8">E65^2</f>
        <v>0.14062604998163714</v>
      </c>
      <c r="C65" s="14">
        <f t="shared" ref="C65:C78" si="9">2*E65*F65</f>
        <v>0.4687506999825316</v>
      </c>
      <c r="D65" s="14">
        <f t="shared" ref="D65:D78" si="10">F65^2</f>
        <v>0.39062325003583126</v>
      </c>
      <c r="E65" s="14">
        <f t="shared" ref="E65:E78" si="11">1-F65</f>
        <v>0.37500139997290294</v>
      </c>
      <c r="F65" s="14">
        <f t="shared" ref="F65:F78" si="12">((E64*F64*$G$8)+(D64*$G$9))/(1-(B64*$H$7)-(C64*$H$8)-(D64*$H$9))</f>
        <v>0.62499860002709706</v>
      </c>
      <c r="G65" s="14">
        <f t="shared" si="6"/>
        <v>0.60937674996416868</v>
      </c>
      <c r="H65" s="14"/>
    </row>
    <row r="66" spans="1:8" x14ac:dyDescent="0.25">
      <c r="A66" s="15">
        <f t="shared" si="7"/>
        <v>52</v>
      </c>
      <c r="B66" s="14">
        <f t="shared" si="8"/>
        <v>0.14062580767747263</v>
      </c>
      <c r="C66" s="14">
        <f t="shared" si="9"/>
        <v>0.46875053844855585</v>
      </c>
      <c r="D66" s="14">
        <f t="shared" si="10"/>
        <v>0.39062365387397152</v>
      </c>
      <c r="E66" s="14">
        <f t="shared" si="11"/>
        <v>0.37500107690175055</v>
      </c>
      <c r="F66" s="14">
        <f t="shared" si="12"/>
        <v>0.62499892309824945</v>
      </c>
      <c r="G66" s="14">
        <f t="shared" si="6"/>
        <v>0.60937634612602842</v>
      </c>
    </row>
    <row r="67" spans="1:8" x14ac:dyDescent="0.25">
      <c r="A67" s="15">
        <f t="shared" si="7"/>
        <v>53</v>
      </c>
      <c r="B67" s="14">
        <f t="shared" si="8"/>
        <v>0.1406256212899436</v>
      </c>
      <c r="C67" s="14">
        <f t="shared" si="9"/>
        <v>0.46875041419146579</v>
      </c>
      <c r="D67" s="14">
        <f t="shared" si="10"/>
        <v>0.39062396451859061</v>
      </c>
      <c r="E67" s="14">
        <f t="shared" si="11"/>
        <v>0.3750008283856765</v>
      </c>
      <c r="F67" s="14">
        <f t="shared" si="12"/>
        <v>0.6249991716143235</v>
      </c>
      <c r="G67" s="14">
        <f t="shared" si="6"/>
        <v>0.60937603548140939</v>
      </c>
    </row>
    <row r="68" spans="1:8" x14ac:dyDescent="0.25">
      <c r="A68" s="15">
        <f t="shared" si="7"/>
        <v>54</v>
      </c>
      <c r="B68" s="14">
        <f t="shared" si="8"/>
        <v>0.14062547791509269</v>
      </c>
      <c r="C68" s="14">
        <f t="shared" si="9"/>
        <v>0.46875031860897903</v>
      </c>
      <c r="D68" s="14">
        <f t="shared" si="10"/>
        <v>0.3906242034759283</v>
      </c>
      <c r="E68" s="14">
        <f t="shared" si="11"/>
        <v>0.37500063721958221</v>
      </c>
      <c r="F68" s="14">
        <f t="shared" si="12"/>
        <v>0.62499936278041779</v>
      </c>
      <c r="G68" s="14">
        <f t="shared" si="6"/>
        <v>0.6093757965240717</v>
      </c>
    </row>
    <row r="69" spans="1:8" x14ac:dyDescent="0.25">
      <c r="A69" s="15">
        <f t="shared" si="7"/>
        <v>55</v>
      </c>
      <c r="B69" s="14">
        <f t="shared" si="8"/>
        <v>0.14062536762684724</v>
      </c>
      <c r="C69" s="14">
        <f t="shared" si="9"/>
        <v>0.46875024508392416</v>
      </c>
      <c r="D69" s="14">
        <f t="shared" si="10"/>
        <v>0.3906243872892286</v>
      </c>
      <c r="E69" s="14">
        <f t="shared" si="11"/>
        <v>0.37500049016880932</v>
      </c>
      <c r="F69" s="14">
        <f t="shared" si="12"/>
        <v>0.62499950983119068</v>
      </c>
      <c r="G69" s="14">
        <f t="shared" si="6"/>
        <v>0.60937561271077145</v>
      </c>
    </row>
    <row r="70" spans="1:8" x14ac:dyDescent="0.25">
      <c r="A70" s="15">
        <f t="shared" si="7"/>
        <v>56</v>
      </c>
      <c r="B70" s="14">
        <f t="shared" si="8"/>
        <v>0.14062528278979552</v>
      </c>
      <c r="C70" s="14">
        <f t="shared" si="9"/>
        <v>0.46875018852615125</v>
      </c>
      <c r="D70" s="14">
        <f t="shared" si="10"/>
        <v>0.39062452868405323</v>
      </c>
      <c r="E70" s="14">
        <f t="shared" si="11"/>
        <v>0.37500037705287115</v>
      </c>
      <c r="F70" s="14">
        <f t="shared" si="12"/>
        <v>0.62499962294712885</v>
      </c>
      <c r="G70" s="14">
        <f t="shared" si="6"/>
        <v>0.60937547131594672</v>
      </c>
    </row>
    <row r="71" spans="1:8" x14ac:dyDescent="0.25">
      <c r="A71" s="15">
        <f t="shared" si="7"/>
        <v>57</v>
      </c>
      <c r="B71" s="14">
        <f t="shared" si="8"/>
        <v>0.14062521753056043</v>
      </c>
      <c r="C71" s="14">
        <f t="shared" si="9"/>
        <v>0.46875014502014928</v>
      </c>
      <c r="D71" s="14">
        <f t="shared" si="10"/>
        <v>0.39062463744929027</v>
      </c>
      <c r="E71" s="14">
        <f t="shared" si="11"/>
        <v>0.37500029004063506</v>
      </c>
      <c r="F71" s="14">
        <f t="shared" si="12"/>
        <v>0.62499970995936494</v>
      </c>
      <c r="G71" s="14">
        <f t="shared" si="6"/>
        <v>0.60937536255070968</v>
      </c>
    </row>
    <row r="72" spans="1:8" x14ac:dyDescent="0.25">
      <c r="A72" s="15">
        <f t="shared" si="7"/>
        <v>58</v>
      </c>
      <c r="B72" s="14">
        <f t="shared" si="8"/>
        <v>0.14062516733116989</v>
      </c>
      <c r="C72" s="14">
        <f t="shared" si="9"/>
        <v>0.46875011155398055</v>
      </c>
      <c r="D72" s="14">
        <f t="shared" si="10"/>
        <v>0.39062472111484958</v>
      </c>
      <c r="E72" s="14">
        <f t="shared" si="11"/>
        <v>0.37500022310816017</v>
      </c>
      <c r="F72" s="14">
        <f t="shared" si="12"/>
        <v>0.62499977689183983</v>
      </c>
      <c r="G72" s="14">
        <f t="shared" si="6"/>
        <v>0.60937527888515042</v>
      </c>
    </row>
    <row r="73" spans="1:8" x14ac:dyDescent="0.25">
      <c r="A73" s="15">
        <f t="shared" si="7"/>
        <v>59</v>
      </c>
      <c r="B73" s="14">
        <f t="shared" si="8"/>
        <v>0.14062512871626653</v>
      </c>
      <c r="C73" s="14">
        <f t="shared" si="9"/>
        <v>0.46875008581076583</v>
      </c>
      <c r="D73" s="14">
        <f t="shared" si="10"/>
        <v>0.39062478547296764</v>
      </c>
      <c r="E73" s="14">
        <f t="shared" si="11"/>
        <v>0.37500017162164945</v>
      </c>
      <c r="F73" s="14">
        <f t="shared" si="12"/>
        <v>0.62499982837835055</v>
      </c>
      <c r="G73" s="14">
        <f t="shared" si="6"/>
        <v>0.60937521452703236</v>
      </c>
    </row>
    <row r="74" spans="1:8" x14ac:dyDescent="0.25">
      <c r="A74" s="15">
        <f t="shared" si="7"/>
        <v>60</v>
      </c>
      <c r="B74" s="14">
        <f t="shared" si="8"/>
        <v>0.14062509901250214</v>
      </c>
      <c r="C74" s="14">
        <f t="shared" si="9"/>
        <v>0.46875006600828828</v>
      </c>
      <c r="D74" s="14">
        <f t="shared" si="10"/>
        <v>0.39062483497920958</v>
      </c>
      <c r="E74" s="14">
        <f t="shared" si="11"/>
        <v>0.37500013201664628</v>
      </c>
      <c r="F74" s="14">
        <f t="shared" si="12"/>
        <v>0.62499986798335372</v>
      </c>
      <c r="G74" s="14">
        <f t="shared" si="6"/>
        <v>0.60937516502079037</v>
      </c>
    </row>
    <row r="75" spans="1:8" x14ac:dyDescent="0.25">
      <c r="A75" s="15">
        <f t="shared" si="7"/>
        <v>61</v>
      </c>
      <c r="B75" s="14">
        <f t="shared" si="8"/>
        <v>0.14062507616345687</v>
      </c>
      <c r="C75" s="14">
        <f t="shared" si="9"/>
        <v>0.46875005077561038</v>
      </c>
      <c r="D75" s="14">
        <f t="shared" si="10"/>
        <v>0.39062487306093274</v>
      </c>
      <c r="E75" s="14">
        <f t="shared" si="11"/>
        <v>0.37500010155126207</v>
      </c>
      <c r="F75" s="14">
        <f t="shared" si="12"/>
        <v>0.62499989844873793</v>
      </c>
      <c r="G75" s="14">
        <f t="shared" si="6"/>
        <v>0.60937512693906726</v>
      </c>
    </row>
    <row r="76" spans="1:8" x14ac:dyDescent="0.25">
      <c r="A76" s="15">
        <f t="shared" si="7"/>
        <v>62</v>
      </c>
      <c r="B76" s="14">
        <f t="shared" si="8"/>
        <v>0.14062505858727073</v>
      </c>
      <c r="C76" s="14">
        <f t="shared" si="9"/>
        <v>0.4687500390581642</v>
      </c>
      <c r="D76" s="14">
        <f t="shared" si="10"/>
        <v>0.39062490235456504</v>
      </c>
      <c r="E76" s="14">
        <f t="shared" si="11"/>
        <v>0.37500007811635283</v>
      </c>
      <c r="F76" s="14">
        <f t="shared" si="12"/>
        <v>0.62499992188364717</v>
      </c>
      <c r="G76" s="14">
        <f t="shared" si="6"/>
        <v>0.60937509764543496</v>
      </c>
    </row>
    <row r="77" spans="1:8" x14ac:dyDescent="0.25">
      <c r="A77" s="15">
        <f t="shared" si="7"/>
        <v>63</v>
      </c>
      <c r="B77" s="14">
        <f t="shared" si="8"/>
        <v>0.14062504506712914</v>
      </c>
      <c r="C77" s="14">
        <f t="shared" si="9"/>
        <v>0.46875003004474314</v>
      </c>
      <c r="D77" s="14">
        <f t="shared" si="10"/>
        <v>0.39062492488812772</v>
      </c>
      <c r="E77" s="14">
        <f t="shared" si="11"/>
        <v>0.37500006008950071</v>
      </c>
      <c r="F77" s="14">
        <f t="shared" si="12"/>
        <v>0.62499993991049929</v>
      </c>
      <c r="G77" s="14">
        <f t="shared" si="6"/>
        <v>0.60937507511187228</v>
      </c>
    </row>
    <row r="78" spans="1:8" x14ac:dyDescent="0.25">
      <c r="A78" s="15">
        <f t="shared" si="7"/>
        <v>64</v>
      </c>
      <c r="B78" s="14">
        <f t="shared" si="8"/>
        <v>0.14062503466702114</v>
      </c>
      <c r="C78" s="14">
        <f t="shared" si="9"/>
        <v>0.46875002311134173</v>
      </c>
      <c r="D78" s="14">
        <f t="shared" si="10"/>
        <v>0.39062494222163713</v>
      </c>
      <c r="E78" s="14">
        <f t="shared" si="11"/>
        <v>0.37500004622269201</v>
      </c>
      <c r="F78" s="14">
        <f t="shared" si="12"/>
        <v>0.62499995377730799</v>
      </c>
      <c r="G78" s="14">
        <f t="shared" si="6"/>
        <v>0.60937505777836287</v>
      </c>
    </row>
    <row r="79" spans="1:8" x14ac:dyDescent="0.25">
      <c r="A79" s="15">
        <f t="shared" ref="A79:A85" si="13">A78+1</f>
        <v>65</v>
      </c>
      <c r="B79" s="14">
        <f t="shared" ref="B79:B85" si="14">E79^2</f>
        <v>0.14062502666693852</v>
      </c>
      <c r="C79" s="14">
        <f t="shared" ref="C79:C85" si="15">2*E79*F79</f>
        <v>0.46875001777795561</v>
      </c>
      <c r="D79" s="14">
        <f t="shared" ref="D79:D85" si="16">F79^2</f>
        <v>0.39062495555510585</v>
      </c>
      <c r="E79" s="14">
        <f t="shared" ref="E79:E85" si="17">1-F79</f>
        <v>0.37500003555591632</v>
      </c>
      <c r="F79" s="14">
        <f t="shared" ref="F79:F85" si="18">((E78*F78*$G$8)+(D78*$G$9))/(1-(B78*$H$7)-(C78*$H$8)-(D78*$H$9))</f>
        <v>0.62499996444408368</v>
      </c>
      <c r="G79" s="14">
        <f t="shared" si="6"/>
        <v>0.6093750444448941</v>
      </c>
    </row>
    <row r="80" spans="1:8" x14ac:dyDescent="0.25">
      <c r="A80" s="15">
        <f t="shared" si="13"/>
        <v>66</v>
      </c>
      <c r="B80" s="14">
        <f t="shared" si="14"/>
        <v>0.14062502051302919</v>
      </c>
      <c r="C80" s="14">
        <f t="shared" si="15"/>
        <v>0.4687500136753508</v>
      </c>
      <c r="D80" s="14">
        <f t="shared" si="16"/>
        <v>0.39062496581161998</v>
      </c>
      <c r="E80" s="14">
        <f t="shared" si="17"/>
        <v>0.37500002735070459</v>
      </c>
      <c r="F80" s="14">
        <f t="shared" si="18"/>
        <v>0.62499997264929541</v>
      </c>
      <c r="G80" s="14">
        <f t="shared" ref="G80:G89" si="19">B80+C80</f>
        <v>0.60937503418838002</v>
      </c>
    </row>
    <row r="81" spans="1:7" x14ac:dyDescent="0.25">
      <c r="A81" s="15">
        <f t="shared" si="13"/>
        <v>67</v>
      </c>
      <c r="B81" s="14">
        <f t="shared" si="14"/>
        <v>0.14062501577925293</v>
      </c>
      <c r="C81" s="14">
        <f t="shared" si="15"/>
        <v>0.46875001051950077</v>
      </c>
      <c r="D81" s="14">
        <f t="shared" si="16"/>
        <v>0.39062497370124627</v>
      </c>
      <c r="E81" s="14">
        <f t="shared" si="17"/>
        <v>0.37500002103900332</v>
      </c>
      <c r="F81" s="14">
        <f t="shared" si="18"/>
        <v>0.62499997896099668</v>
      </c>
      <c r="G81" s="14">
        <f t="shared" si="19"/>
        <v>0.60937502629875373</v>
      </c>
    </row>
    <row r="82" spans="1:7" x14ac:dyDescent="0.25">
      <c r="A82" s="15">
        <f t="shared" si="13"/>
        <v>68</v>
      </c>
      <c r="B82" s="14">
        <f t="shared" si="14"/>
        <v>0.1406250121378867</v>
      </c>
      <c r="C82" s="14">
        <f t="shared" si="15"/>
        <v>0.4687500080919238</v>
      </c>
      <c r="D82" s="14">
        <f t="shared" si="16"/>
        <v>0.39062497977018951</v>
      </c>
      <c r="E82" s="14">
        <f t="shared" si="17"/>
        <v>0.37500001618384859</v>
      </c>
      <c r="F82" s="14">
        <f t="shared" si="18"/>
        <v>0.62499998381615141</v>
      </c>
      <c r="G82" s="14">
        <f t="shared" si="19"/>
        <v>0.60937502022981049</v>
      </c>
    </row>
    <row r="83" spans="1:7" x14ac:dyDescent="0.25">
      <c r="A83" s="15">
        <f t="shared" si="13"/>
        <v>69</v>
      </c>
      <c r="B83" s="14">
        <f t="shared" si="14"/>
        <v>0.14062500933683589</v>
      </c>
      <c r="C83" s="14">
        <f t="shared" si="15"/>
        <v>0.46875000622455681</v>
      </c>
      <c r="D83" s="14">
        <f t="shared" si="16"/>
        <v>0.39062498443860727</v>
      </c>
      <c r="E83" s="14">
        <f t="shared" si="17"/>
        <v>0.37500001244911429</v>
      </c>
      <c r="F83" s="14">
        <f t="shared" si="18"/>
        <v>0.62499998755088571</v>
      </c>
      <c r="G83" s="14">
        <f t="shared" si="19"/>
        <v>0.60937501556139273</v>
      </c>
    </row>
    <row r="84" spans="1:7" x14ac:dyDescent="0.25">
      <c r="A84" s="15">
        <f t="shared" si="13"/>
        <v>70</v>
      </c>
      <c r="B84" s="14">
        <f t="shared" si="14"/>
        <v>0.14062500718218135</v>
      </c>
      <c r="C84" s="14">
        <f t="shared" si="15"/>
        <v>0.46875000478812068</v>
      </c>
      <c r="D84" s="14">
        <f t="shared" si="16"/>
        <v>0.39062498802969797</v>
      </c>
      <c r="E84" s="14">
        <f t="shared" si="17"/>
        <v>0.37500000957624169</v>
      </c>
      <c r="F84" s="14">
        <f t="shared" si="18"/>
        <v>0.62499999042375831</v>
      </c>
      <c r="G84" s="14">
        <f t="shared" si="19"/>
        <v>0.60937501197030208</v>
      </c>
    </row>
    <row r="85" spans="1:7" x14ac:dyDescent="0.25">
      <c r="A85" s="15">
        <f t="shared" si="13"/>
        <v>71</v>
      </c>
      <c r="B85" s="14">
        <f t="shared" si="14"/>
        <v>0.14062500552475488</v>
      </c>
      <c r="C85" s="14">
        <f t="shared" si="15"/>
        <v>0.46875000368316977</v>
      </c>
      <c r="D85" s="14">
        <f t="shared" si="16"/>
        <v>0.39062499079207536</v>
      </c>
      <c r="E85" s="14">
        <f t="shared" si="17"/>
        <v>0.37500000736633976</v>
      </c>
      <c r="F85" s="14">
        <f t="shared" si="18"/>
        <v>0.62499999263366024</v>
      </c>
      <c r="G85" s="14">
        <f t="shared" si="19"/>
        <v>0.60937500920792464</v>
      </c>
    </row>
    <row r="86" spans="1:7" x14ac:dyDescent="0.25">
      <c r="A86" s="15">
        <f>A85+1</f>
        <v>72</v>
      </c>
      <c r="B86" s="14">
        <f>E86^2</f>
        <v>0.14062500424981136</v>
      </c>
      <c r="C86" s="14">
        <f>2*E86*F86</f>
        <v>0.4687500028332075</v>
      </c>
      <c r="D86" s="14">
        <f>F86^2</f>
        <v>0.39062499291698116</v>
      </c>
      <c r="E86" s="14">
        <f>1-F86</f>
        <v>0.37500000566641511</v>
      </c>
      <c r="F86" s="14">
        <f>((E85*F85*$G$8)+(D85*$G$9))/(1-(B85*$H$7)-(C85*$H$8)-(D85*$H$9))</f>
        <v>0.62499999433358489</v>
      </c>
      <c r="G86" s="14">
        <f t="shared" si="19"/>
        <v>0.60937500708301884</v>
      </c>
    </row>
    <row r="87" spans="1:7" x14ac:dyDescent="0.25">
      <c r="A87" s="15">
        <f>A86+1</f>
        <v>73</v>
      </c>
      <c r="B87" s="14">
        <f>E87^2</f>
        <v>0.14062500326908561</v>
      </c>
      <c r="C87" s="14">
        <f>2*E87*F87</f>
        <v>0.46875000217939033</v>
      </c>
      <c r="D87" s="14">
        <f>F87^2</f>
        <v>0.39062499455152405</v>
      </c>
      <c r="E87" s="14">
        <f>1-F87</f>
        <v>0.37500000435878078</v>
      </c>
      <c r="F87" s="14">
        <f>((E86*F86*$G$8)+(D86*$G$9))/(1-(B86*$H$7)-(C86*$H$8)-(D86*$H$9))</f>
        <v>0.62499999564121922</v>
      </c>
      <c r="G87" s="14">
        <f t="shared" si="19"/>
        <v>0.60937500544847589</v>
      </c>
    </row>
    <row r="88" spans="1:7" x14ac:dyDescent="0.25">
      <c r="A88" s="15">
        <f>A87+1</f>
        <v>74</v>
      </c>
      <c r="B88" s="14">
        <f>E88^2</f>
        <v>0.14062500251468113</v>
      </c>
      <c r="C88" s="14">
        <f>2*E88*F88</f>
        <v>0.46875000167645409</v>
      </c>
      <c r="D88" s="14">
        <f>F88^2</f>
        <v>0.39062499580886478</v>
      </c>
      <c r="E88" s="14">
        <f>1-F88</f>
        <v>0.37500000335290817</v>
      </c>
      <c r="F88" s="14">
        <f>((E87*F87*$G$8)+(D87*$G$9))/(1-(B87*$H$7)-(C87*$H$8)-(D87*$H$9))</f>
        <v>0.62499999664709183</v>
      </c>
      <c r="G88" s="14">
        <f t="shared" si="19"/>
        <v>0.60937500419113522</v>
      </c>
    </row>
    <row r="89" spans="1:7" x14ac:dyDescent="0.25">
      <c r="A89" s="15">
        <f>A88+1</f>
        <v>75</v>
      </c>
      <c r="B89" s="14">
        <f>E89^2</f>
        <v>0.14062500193437008</v>
      </c>
      <c r="C89" s="14">
        <f>2*E89*F89</f>
        <v>0.46875000128958005</v>
      </c>
      <c r="D89" s="14">
        <f>F89^2</f>
        <v>0.39062499677604989</v>
      </c>
      <c r="E89" s="14">
        <f>1-F89</f>
        <v>0.37500000257916011</v>
      </c>
      <c r="F89" s="14">
        <f>((E88*F88*$G$8)+(D88*$G$9))/(1-(B88*$H$7)-(C88*$H$8)-(D88*$H$9))</f>
        <v>0.62499999742083989</v>
      </c>
      <c r="G89" s="14">
        <f t="shared" si="19"/>
        <v>0.60937500322395011</v>
      </c>
    </row>
  </sheetData>
  <sheetProtection selectLockedCells="1"/>
  <protectedRanges>
    <protectedRange sqref="D5" name="Eingabe aa" securityDescriptor="O:WDG:WDD:(A;;CC;;;WD)"/>
    <protectedRange sqref="L7 L8 L9" name="Fitnesswerte" securityDescriptor="O:WDG:WDD:(A;;CC;;;WD)"/>
  </protectedRanges>
  <phoneticPr fontId="4" type="noConversion"/>
  <pageMargins left="0.78740157480314965" right="0.78740157480314965" top="0.98425196850393704" bottom="0.98425196850393704" header="0.78740157480314965" footer="0.78740157480314965"/>
  <pageSetup paperSize="9" orientation="landscape" horizontalDpi="200" verticalDpi="200" r:id="rId1"/>
  <headerFooter alignWithMargins="0">
    <oddHeader>&amp;C&amp;"Tahoma,Standard"Selektionmodell basierend auf &amp;"Arial,Standard"
&amp;R
dem Hardy Weinberg Gesetz</oddHeader>
    <oddFooter>&amp;Chttp:/www.vobs.at/bio&amp;R&amp;"Tahoma,Standard"&amp;8(C) Rudolf Öller  (2004)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Hardy-Weinberg</vt:lpstr>
      <vt:lpstr>Frequenztabellen</vt:lpstr>
      <vt:lpstr>Grafik der Frequenzen</vt:lpstr>
    </vt:vector>
  </TitlesOfParts>
  <Company>VoBS</Company>
  <LinksUpToDate>false</LinksUpToDate>
  <SharedDoc>false</SharedDoc>
  <HyperlinkBase>http://www.vobs.at/bio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Selektionsmodell</dc:title>
  <dc:subject>Hardy Weinberg Gesetz</dc:subject>
  <dc:creator>Rudolf Öller</dc:creator>
  <cp:lastModifiedBy>Rudolf</cp:lastModifiedBy>
  <cp:lastPrinted>2004-03-14T18:35:35Z</cp:lastPrinted>
  <dcterms:created xsi:type="dcterms:W3CDTF">2004-02-11T10:45:47Z</dcterms:created>
  <dcterms:modified xsi:type="dcterms:W3CDTF">2023-05-15T16:03:09Z</dcterms:modified>
</cp:coreProperties>
</file>